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eliminary01" sheetId="1" r:id="rId1"/>
    <sheet name="Sheet3" sheetId="2" r:id="rId2"/>
  </sheets>
  <definedNames>
    <definedName name="_xlnm.Print_Area" localSheetId="0">'Preliminary01'!$A$1:$E$207</definedName>
    <definedName name="_xlnm.Print_Titles" localSheetId="0">'Preliminary01'!$1:$8</definedName>
  </definedNames>
  <calcPr fullCalcOnLoad="1"/>
</workbook>
</file>

<file path=xl/sharedStrings.xml><?xml version="1.0" encoding="utf-8"?>
<sst xmlns="http://schemas.openxmlformats.org/spreadsheetml/2006/main" count="205" uniqueCount="172">
  <si>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</si>
  <si>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</si>
  <si>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</si>
  <si>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</si>
  <si>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</si>
  <si>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</si>
  <si>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</si>
  <si>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</si>
  <si>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</si>
  <si>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</si>
  <si>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</si>
  <si>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</si>
  <si>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</si>
  <si>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</si>
  <si>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</si>
  <si>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</si>
  <si>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</si>
  <si>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</si>
  <si>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</si>
  <si>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</si>
  <si>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</si>
  <si>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</si>
  <si>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</si>
  <si>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</si>
  <si>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</si>
  <si>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</si>
  <si>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</si>
  <si>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</si>
  <si>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</si>
  <si>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</si>
  <si>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</si>
  <si>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</si>
  <si>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</si>
  <si>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</si>
  <si>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</si>
  <si>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</si>
  <si>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</si>
  <si>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</si>
  <si>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</si>
  <si>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</si>
  <si>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</si>
  <si>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</si>
  <si>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</si>
  <si>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</si>
  <si>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</si>
  <si>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</si>
  <si>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</si>
  <si>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</si>
  <si>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</si>
  <si>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</si>
  <si>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</si>
  <si>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</si>
  <si>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</si>
  <si>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</si>
  <si>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</si>
  <si>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</si>
  <si>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</si>
  <si>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</si>
  <si>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</si>
  <si>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</si>
  <si>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</si>
  <si>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</si>
  <si>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</si>
  <si>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</si>
  <si>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</si>
  <si>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</si>
  <si>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</si>
  <si>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3088  SpecialReclass &amp;Write-Off of Aged BCA Balances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</si>
  <si>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</si>
  <si>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</si>
  <si>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</si>
  <si>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</si>
  <si>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</si>
  <si>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</si>
  <si>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</si>
  <si>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</si>
  <si>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</si>
  <si>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</si>
  <si>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</si>
  <si>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</si>
  <si>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</si>
  <si>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</si>
  <si>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</si>
  <si>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</si>
  <si>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</si>
  <si>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</si>
  <si>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</si>
  <si>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</si>
  <si>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</si>
  <si>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</si>
  <si>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</si>
  <si>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</si>
  <si>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</si>
  <si>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</si>
  <si>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</si>
  <si>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</si>
  <si>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</si>
  <si>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</si>
  <si>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</si>
  <si>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</si>
  <si>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</si>
  <si>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</si>
  <si>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</si>
  <si>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</si>
  <si>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</si>
  <si>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</si>
  <si>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</si>
  <si>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</si>
  <si>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</si>
  <si>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</si>
  <si>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</si>
  <si>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</si>
  <si>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</si>
  <si>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</si>
  <si>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</si>
  <si>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</si>
  <si>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</si>
  <si>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</si>
  <si>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</si>
  <si>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</si>
  <si>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</si>
  <si>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</si>
  <si>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</si>
  <si>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</si>
  <si>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</si>
  <si>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</si>
  <si>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</si>
  <si>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</si>
  <si>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</si>
  <si>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</si>
  <si>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</si>
  <si>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>r  Revised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</si>
  <si>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</si>
  <si>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</si>
  <si>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</si>
  <si>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</si>
  <si>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</si>
  <si>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</si>
  <si>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</si>
  <si>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</si>
  <si>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</si>
  <si>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</si>
  <si>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 xml:space="preserve">     1216   Investements in Non-Fed Securities, NRRIT, RRB</t>
  </si>
  <si>
    <t xml:space="preserve">     1213   Change in Non-Federal Securities (Market Value)</t>
  </si>
  <si>
    <t xml:space="preserve">     1214   Funds Held Outside of Treasury (Bugetary)</t>
  </si>
  <si>
    <t xml:space="preserve">     1218   Offset of Change in Non-Federal Securities</t>
  </si>
  <si>
    <t>-------------------------------------------------</t>
  </si>
  <si>
    <t xml:space="preserve">     1211   RFC Accountability …………………………………………………</t>
  </si>
  <si>
    <t xml:space="preserve">     1219   Accountability for Investment in the Exchange Stablization Fund..</t>
  </si>
  <si>
    <t xml:space="preserve">     8255   Tennessee Valley Auth. Alternative Financing Transactions….</t>
  </si>
  <si>
    <t>UNITED STATES CENTRAL SUMMARY GENERAL LEDGER ACCOUNT BALANCES</t>
  </si>
  <si>
    <t xml:space="preserve">     8999  Capital Transfer Account……………………………………………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</si>
  <si>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</si>
  <si>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</si>
  <si>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</si>
  <si>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 xml:space="preserve">     8021   Transit Account - US Treasury Checks………………….</t>
  </si>
  <si>
    <t xml:space="preserve">     1227   Cash Accountability for the Bureau of Engrav and Printg….</t>
  </si>
  <si>
    <t>SEPTEMBER 30, 2007</t>
  </si>
  <si>
    <t xml:space="preserve">     1220   Revaluation of Investements in Exchange Stablization Fund……..</t>
  </si>
  <si>
    <t xml:space="preserve">     1225   Cash Accountability for USDO - Charleston………………………</t>
  </si>
  <si>
    <t xml:space="preserve">     1226   Cash Accountabillity for USDO - Bankok………………………….</t>
  </si>
  <si>
    <t xml:space="preserve">     8060   Transit Account Unclassified Charges (EFT)………………………</t>
  </si>
  <si>
    <t>r</t>
  </si>
  <si>
    <t>---------------------------------------------</t>
  </si>
  <si>
    <t>2/ The difference between Gold and Gold Certificates represents 100,000 fine troy ounces of unmonetized gold held by the U.S. Mint as assurance that</t>
  </si>
  <si>
    <t>Gold Certificates are fully backed by Reserve Gold.</t>
  </si>
  <si>
    <t>SEPTEMBER 30, 2008</t>
  </si>
  <si>
    <t xml:space="preserve">     8084   Suspense Items - Invalid Agency Location Codes..............................</t>
  </si>
  <si>
    <t xml:space="preserve">     1006   U.S. Treasury operating cash - supplementary financing</t>
  </si>
  <si>
    <t xml:space="preserve">                 program account.....................................................</t>
  </si>
  <si>
    <t xml:space="preserve">                 accounts..............................................................</t>
  </si>
  <si>
    <t>FY '08 (Final)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</si>
</sst>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Font="1" applyBorder="1" applyAlignment="1" applyProtection="1">
      <alignment/>
      <protection locked="0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4" fontId="2" fillId="0" borderId="6" xfId="0" applyNumberFormat="1" applyFont="1" applyBorder="1" applyAlignment="1" applyProtection="1">
      <alignment/>
      <protection locked="0"/>
    </xf>
    <xf numFmtId="2" fontId="0" fillId="0" borderId="6" xfId="0" applyBorder="1" applyAlignment="1">
      <alignment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2" fontId="2" fillId="0" borderId="8" xfId="0" applyFont="1" applyBorder="1" applyAlignment="1" applyProtection="1">
      <alignment/>
      <protection locked="0"/>
    </xf>
    <xf numFmtId="2" fontId="2" fillId="0" borderId="4" xfId="0" applyFont="1" applyBorder="1" applyAlignment="1" applyProtection="1">
      <alignment/>
      <protection locked="0"/>
    </xf>
    <xf numFmtId="2" fontId="2" fillId="0" borderId="7" xfId="0" applyFont="1" applyBorder="1" applyAlignment="1" applyProtection="1">
      <alignment/>
      <protection locked="0"/>
    </xf>
    <xf numFmtId="2" fontId="2" fillId="0" borderId="9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2" fillId="0" borderId="4" xfId="0" applyFont="1" applyBorder="1" applyAlignment="1">
      <alignment/>
    </xf>
    <xf numFmtId="2" fontId="2" fillId="0" borderId="10" xfId="0" applyFont="1" applyBorder="1" applyAlignment="1">
      <alignment/>
    </xf>
    <xf numFmtId="2" fontId="2" fillId="0" borderId="11" xfId="0" applyFont="1" applyBorder="1" applyAlignment="1" applyProtection="1">
      <alignment/>
      <protection locked="0"/>
    </xf>
    <xf numFmtId="2" fontId="0" fillId="0" borderId="2" xfId="0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7"/>
  <sheetViews>
    <sheetView tabSelected="1" workbookViewId="0" topLeftCell="A1">
      <selection activeCell="B91" sqref="B91"/>
    </sheetView>
  </sheetViews>
  <sheetFormatPr defaultColWidth="9.140625" defaultRowHeight="12.75"/>
  <cols>
    <col min="1" max="1" width="52.140625" style="0" customWidth="1"/>
    <col min="2" max="2" width="29.00390625" style="0" customWidth="1"/>
    <col min="3" max="3" width="30.28125" style="0" customWidth="1"/>
    <col min="4" max="4" width="1.1484375" style="0" customWidth="1"/>
    <col min="5" max="5" width="16.28125" style="0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150</v>
      </c>
      <c r="B1" s="2"/>
      <c r="C1" s="2"/>
      <c r="D1" s="3"/>
      <c r="E1" s="3"/>
    </row>
    <row r="2" spans="1:5" ht="12.75">
      <c r="A2" s="4" t="s">
        <v>171</v>
      </c>
      <c r="B2" s="5"/>
      <c r="C2" s="5"/>
      <c r="D2" s="7"/>
      <c r="E2" s="7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79</v>
      </c>
      <c r="G3" t="s">
        <v>79</v>
      </c>
    </row>
    <row r="4" spans="1:5" ht="12.75">
      <c r="A4" s="7"/>
      <c r="B4" s="7"/>
      <c r="C4" s="35"/>
      <c r="D4" s="7"/>
      <c r="E4" s="7"/>
    </row>
    <row r="5" spans="1:5" ht="12.75">
      <c r="A5" s="3"/>
      <c r="B5" s="1" t="s">
        <v>2</v>
      </c>
      <c r="C5" s="36" t="s">
        <v>2</v>
      </c>
      <c r="D5" s="3"/>
      <c r="E5" s="3"/>
    </row>
    <row r="6" spans="1:5" ht="12.75">
      <c r="A6" s="1" t="s">
        <v>3</v>
      </c>
      <c r="B6" s="8" t="s">
        <v>166</v>
      </c>
      <c r="C6" s="37" t="s">
        <v>157</v>
      </c>
      <c r="D6" s="3"/>
      <c r="E6" s="1" t="s">
        <v>4</v>
      </c>
    </row>
    <row r="7" spans="1:5" ht="12.75">
      <c r="A7" s="3"/>
      <c r="B7" s="3"/>
      <c r="C7" s="21"/>
      <c r="D7" s="3"/>
      <c r="E7" s="3"/>
    </row>
    <row r="8" spans="1:6" ht="12.75">
      <c r="A8" s="3" t="s">
        <v>5</v>
      </c>
      <c r="B8" s="38" t="s">
        <v>163</v>
      </c>
      <c r="C8" s="39" t="s">
        <v>146</v>
      </c>
      <c r="D8" s="3"/>
      <c r="E8" s="3" t="s">
        <v>6</v>
      </c>
      <c r="F8" t="s">
        <v>79</v>
      </c>
    </row>
    <row r="9" spans="1:5" ht="12.75">
      <c r="A9" s="1" t="s">
        <v>7</v>
      </c>
      <c r="B9" s="9"/>
      <c r="C9" s="30"/>
      <c r="D9" s="3"/>
      <c r="E9" s="9"/>
    </row>
    <row r="10" spans="1:5" ht="12.75">
      <c r="A10" s="3" t="s">
        <v>8</v>
      </c>
      <c r="B10" s="9"/>
      <c r="C10" s="30"/>
      <c r="D10" s="3"/>
      <c r="E10" s="9"/>
    </row>
    <row r="11" spans="1:5" ht="12.75">
      <c r="A11" s="2" t="s">
        <v>9</v>
      </c>
      <c r="B11" s="11"/>
      <c r="C11" s="31"/>
      <c r="D11" s="2"/>
      <c r="E11" s="11"/>
    </row>
    <row r="12" spans="1:5" ht="12.75">
      <c r="A12" s="3" t="s">
        <v>168</v>
      </c>
      <c r="B12" s="11"/>
      <c r="C12" s="11"/>
      <c r="D12" s="2"/>
      <c r="E12" s="11"/>
    </row>
    <row r="13" spans="1:5" ht="12.75">
      <c r="A13" s="3" t="s">
        <v>169</v>
      </c>
      <c r="B13" s="13">
        <v>299491411085.86</v>
      </c>
      <c r="C13" s="13">
        <v>0</v>
      </c>
      <c r="D13" s="2"/>
      <c r="E13" s="13">
        <f>-C13+B13</f>
        <v>299491411085.86</v>
      </c>
    </row>
    <row r="14" spans="1:5" ht="12.75">
      <c r="A14" s="3" t="s">
        <v>10</v>
      </c>
      <c r="B14" s="9"/>
      <c r="C14" s="9"/>
      <c r="D14" s="33"/>
      <c r="E14" s="9"/>
    </row>
    <row r="15" spans="1:5" ht="12.75">
      <c r="A15" s="3" t="s">
        <v>11</v>
      </c>
      <c r="B15" s="13">
        <f>33921000000+5207552334.51</f>
        <v>39128552334.51</v>
      </c>
      <c r="C15" s="13">
        <f>64165000000+5533410328.24</f>
        <v>69698410328.24</v>
      </c>
      <c r="D15" s="30"/>
      <c r="E15" s="13">
        <f>-C15+B15</f>
        <v>-30569857993.730003</v>
      </c>
    </row>
    <row r="16" spans="1:5" ht="12.75">
      <c r="A16" s="3" t="s">
        <v>12</v>
      </c>
      <c r="B16" s="9"/>
      <c r="C16" s="9"/>
      <c r="D16" s="33"/>
      <c r="E16" s="9"/>
    </row>
    <row r="17" spans="1:5" ht="12.75">
      <c r="A17" s="3" t="s">
        <v>170</v>
      </c>
      <c r="B17" s="14">
        <f>32988331602.22+280.51</f>
        <v>32988331882.73</v>
      </c>
      <c r="C17" s="14">
        <f>5538743682.49+280.51</f>
        <v>5538743963</v>
      </c>
      <c r="D17" s="30"/>
      <c r="E17" s="14">
        <f>-C17+B17</f>
        <v>27449587919.73</v>
      </c>
    </row>
    <row r="18" spans="1:5" ht="13.5" thickBot="1">
      <c r="A18" s="3" t="s">
        <v>13</v>
      </c>
      <c r="B18" s="15">
        <f>SUM(+B13+B15+B17)</f>
        <v>371608295303.1</v>
      </c>
      <c r="C18" s="15">
        <f>SUM(+C13+C15+C17)</f>
        <v>75237154291.24</v>
      </c>
      <c r="D18" s="42"/>
      <c r="E18" s="15">
        <f>SUM(+E13+E15+E17)</f>
        <v>296371141011.86</v>
      </c>
    </row>
    <row r="19" spans="1:5" ht="13.5" thickTop="1">
      <c r="A19" s="3"/>
      <c r="B19" s="12"/>
      <c r="C19" s="12"/>
      <c r="D19" s="30"/>
      <c r="E19" s="9"/>
    </row>
    <row r="20" spans="1:5" ht="12.75">
      <c r="A20" s="3" t="s">
        <v>14</v>
      </c>
      <c r="B20" s="12"/>
      <c r="C20" s="12"/>
      <c r="D20" s="30"/>
      <c r="E20" s="13"/>
    </row>
    <row r="21" spans="1:5" ht="12.75">
      <c r="A21" s="3" t="s">
        <v>15</v>
      </c>
      <c r="B21" s="13">
        <v>9417541392.23</v>
      </c>
      <c r="C21" s="13">
        <v>9300549950.56</v>
      </c>
      <c r="D21" s="30"/>
      <c r="E21" s="13">
        <f>-C21+B21</f>
        <v>116991441.67000008</v>
      </c>
    </row>
    <row r="22" spans="1:5" ht="12.75">
      <c r="A22" s="3" t="s">
        <v>16</v>
      </c>
      <c r="B22" s="14">
        <v>-2200000000</v>
      </c>
      <c r="C22" s="14">
        <v>-2200000000</v>
      </c>
      <c r="D22" s="30"/>
      <c r="E22" s="14">
        <f>-C22+B22</f>
        <v>0</v>
      </c>
    </row>
    <row r="23" spans="1:5" ht="13.5" thickBot="1">
      <c r="A23" s="3" t="s">
        <v>13</v>
      </c>
      <c r="B23" s="15">
        <f>SUM(B21:B22)</f>
        <v>7217541392.23</v>
      </c>
      <c r="C23" s="15">
        <f>SUM(C21:C22)</f>
        <v>7100549950.559999</v>
      </c>
      <c r="D23" s="42"/>
      <c r="E23" s="15">
        <f>SUM(+B23-C23)</f>
        <v>116991441.67000008</v>
      </c>
    </row>
    <row r="24" spans="1:5" ht="13.5" thickTop="1">
      <c r="A24" s="3"/>
      <c r="B24" s="12"/>
      <c r="C24" s="12"/>
      <c r="D24" s="30"/>
      <c r="E24" s="13"/>
    </row>
    <row r="25" spans="1:5" ht="12.75">
      <c r="A25" s="3" t="s">
        <v>17</v>
      </c>
      <c r="B25" s="12"/>
      <c r="C25" s="12"/>
      <c r="D25" s="30"/>
      <c r="E25" s="13"/>
    </row>
    <row r="26" spans="1:5" ht="12.75">
      <c r="A26" s="3" t="s">
        <v>18</v>
      </c>
      <c r="B26" s="12"/>
      <c r="C26" s="12"/>
      <c r="D26" s="30"/>
      <c r="E26" s="13"/>
    </row>
    <row r="27" spans="1:5" ht="12.75">
      <c r="A27" s="3" t="s">
        <v>19</v>
      </c>
      <c r="B27" s="16"/>
      <c r="C27" s="16"/>
      <c r="D27" s="30"/>
      <c r="E27" s="13"/>
    </row>
    <row r="28" spans="1:5" ht="12.75">
      <c r="A28" s="3" t="s">
        <v>20</v>
      </c>
      <c r="B28" s="12">
        <v>46524922766.08</v>
      </c>
      <c r="C28" s="12">
        <v>46524922766.08</v>
      </c>
      <c r="D28" s="30"/>
      <c r="E28" s="13">
        <f>-C28+B28</f>
        <v>0</v>
      </c>
    </row>
    <row r="29" spans="1:5" ht="12.75">
      <c r="A29" s="3" t="s">
        <v>21</v>
      </c>
      <c r="B29" s="13"/>
      <c r="C29" s="13"/>
      <c r="D29" s="30"/>
      <c r="E29" s="13"/>
    </row>
    <row r="30" spans="1:5" ht="12.75">
      <c r="A30" s="3" t="s">
        <v>22</v>
      </c>
      <c r="B30" s="13">
        <v>11324802149.96</v>
      </c>
      <c r="C30" s="13">
        <v>11303549925.77</v>
      </c>
      <c r="D30" s="30"/>
      <c r="E30" s="13">
        <f>-C30+B30</f>
        <v>21252224.189998627</v>
      </c>
    </row>
    <row r="31" spans="1:5" ht="12.75">
      <c r="A31" s="3" t="s">
        <v>23</v>
      </c>
      <c r="B31" s="13"/>
      <c r="C31" s="13"/>
      <c r="D31" s="30"/>
      <c r="E31" s="13"/>
    </row>
    <row r="32" spans="1:5" ht="12.75">
      <c r="A32" s="3" t="s">
        <v>24</v>
      </c>
      <c r="B32" s="13">
        <v>-51864081863.17</v>
      </c>
      <c r="C32" s="13">
        <v>-52101081863.17</v>
      </c>
      <c r="D32" s="30"/>
      <c r="E32" s="13">
        <f>-C32+B32</f>
        <v>237000000</v>
      </c>
    </row>
    <row r="33" spans="1:5" ht="12.75">
      <c r="A33" s="3" t="s">
        <v>25</v>
      </c>
      <c r="B33" s="13"/>
      <c r="C33" s="13"/>
      <c r="D33" s="30"/>
      <c r="E33" s="13"/>
    </row>
    <row r="34" spans="1:5" ht="12.75">
      <c r="A34" s="3" t="s">
        <v>26</v>
      </c>
      <c r="B34" s="13">
        <v>-1147791916.56</v>
      </c>
      <c r="C34" s="13">
        <v>-1110984789.72</v>
      </c>
      <c r="D34" s="30"/>
      <c r="E34" s="13">
        <f>-C34+B34</f>
        <v>-36807126.839999914</v>
      </c>
    </row>
    <row r="35" spans="1:5" ht="12.75">
      <c r="A35" s="3" t="s">
        <v>27</v>
      </c>
      <c r="B35" s="14">
        <v>-88239506.87</v>
      </c>
      <c r="C35" s="14">
        <v>-152585131.91</v>
      </c>
      <c r="D35" s="30"/>
      <c r="E35" s="14">
        <f>-C35+B35</f>
        <v>64345625.03999999</v>
      </c>
    </row>
    <row r="36" spans="1:5" ht="13.5" thickBot="1">
      <c r="A36" s="3" t="s">
        <v>13</v>
      </c>
      <c r="B36" s="15">
        <f>SUM(B28:B35)</f>
        <v>4749611629.440003</v>
      </c>
      <c r="C36" s="15">
        <f>SUM(C28:C35)</f>
        <v>4463820907.050008</v>
      </c>
      <c r="D36" s="42"/>
      <c r="E36" s="15">
        <f>SUM(+B36-C36)</f>
        <v>285790722.3899956</v>
      </c>
    </row>
    <row r="37" spans="1:5" ht="13.5" thickTop="1">
      <c r="A37" s="3"/>
      <c r="B37" s="12"/>
      <c r="C37" s="12"/>
      <c r="D37" s="30"/>
      <c r="E37" s="13"/>
    </row>
    <row r="38" spans="1:5" ht="12.75">
      <c r="A38" s="3" t="s">
        <v>28</v>
      </c>
      <c r="B38" s="12"/>
      <c r="C38" s="12"/>
      <c r="D38" s="30"/>
      <c r="E38" s="13"/>
    </row>
    <row r="39" spans="1:5" ht="12.75">
      <c r="A39" s="3" t="s">
        <v>29</v>
      </c>
      <c r="B39" s="13">
        <v>79890</v>
      </c>
      <c r="C39" s="13">
        <v>79890</v>
      </c>
      <c r="D39" s="30" t="s">
        <v>79</v>
      </c>
      <c r="E39" s="13">
        <f>-C39+B39</f>
        <v>0</v>
      </c>
    </row>
    <row r="40" spans="1:5" ht="12.75">
      <c r="A40" s="3" t="s">
        <v>30</v>
      </c>
      <c r="B40" s="13">
        <v>270511164.53</v>
      </c>
      <c r="C40" s="13">
        <v>8574811.24</v>
      </c>
      <c r="D40" s="30"/>
      <c r="E40" s="13">
        <f>-C40+B40</f>
        <v>261936353.28999996</v>
      </c>
    </row>
    <row r="41" spans="1:5" ht="12.75">
      <c r="A41" s="2" t="s">
        <v>31</v>
      </c>
      <c r="B41" s="12"/>
      <c r="C41" s="12"/>
      <c r="D41" s="31"/>
      <c r="E41" s="13"/>
    </row>
    <row r="42" spans="1:5" ht="12.75">
      <c r="A42" s="2" t="s">
        <v>32</v>
      </c>
      <c r="B42" s="13">
        <v>6606150.56</v>
      </c>
      <c r="C42" s="13">
        <v>6876407.06</v>
      </c>
      <c r="D42" s="28"/>
      <c r="E42" s="13">
        <f>-C42+B42</f>
        <v>-270256.5</v>
      </c>
    </row>
    <row r="43" spans="1:5" ht="12.75">
      <c r="A43" s="3" t="s">
        <v>33</v>
      </c>
      <c r="B43" s="13">
        <v>3416803666.88</v>
      </c>
      <c r="C43" s="13">
        <v>3339466320.62</v>
      </c>
      <c r="D43" s="30"/>
      <c r="E43" s="13">
        <f>-C43+B43</f>
        <v>77337346.26000023</v>
      </c>
    </row>
    <row r="44" spans="1:5" ht="12.75">
      <c r="A44" s="3" t="s">
        <v>147</v>
      </c>
      <c r="B44" s="13">
        <v>1191186.61</v>
      </c>
      <c r="C44" s="13">
        <v>4659083.42</v>
      </c>
      <c r="D44" s="30"/>
      <c r="E44" s="13">
        <f aca="true" t="shared" si="0" ref="E44:E51">-C44+B44</f>
        <v>-3467896.8099999996</v>
      </c>
    </row>
    <row r="45" spans="1:5" ht="12.75">
      <c r="A45" s="3" t="s">
        <v>34</v>
      </c>
      <c r="B45" s="11"/>
      <c r="C45" s="11"/>
      <c r="D45" s="31"/>
      <c r="E45" s="11"/>
    </row>
    <row r="46" spans="1:5" ht="12.75">
      <c r="A46" s="3" t="s">
        <v>35</v>
      </c>
      <c r="B46" s="13">
        <v>0</v>
      </c>
      <c r="C46" s="13">
        <v>-23338693.82</v>
      </c>
      <c r="D46" s="30" t="s">
        <v>79</v>
      </c>
      <c r="E46" s="13">
        <f t="shared" si="0"/>
        <v>23338693.82</v>
      </c>
    </row>
    <row r="47" spans="1:5" ht="12.75">
      <c r="A47" s="3" t="s">
        <v>143</v>
      </c>
      <c r="B47" s="13">
        <v>1171755620.78</v>
      </c>
      <c r="C47" s="13">
        <v>1142677954.73</v>
      </c>
      <c r="D47" s="30"/>
      <c r="E47" s="13">
        <f t="shared" si="0"/>
        <v>29077666.049999952</v>
      </c>
    </row>
    <row r="48" spans="1:5" ht="12.75">
      <c r="A48" s="3" t="s">
        <v>144</v>
      </c>
      <c r="B48" s="13">
        <v>2015299678.23</v>
      </c>
      <c r="C48" s="13">
        <v>1451839645.65</v>
      </c>
      <c r="D48" s="30"/>
      <c r="E48" s="13">
        <f t="shared" si="0"/>
        <v>563460032.5799999</v>
      </c>
    </row>
    <row r="49" spans="1:5" ht="12.75">
      <c r="A49" s="3" t="s">
        <v>36</v>
      </c>
      <c r="B49" s="13">
        <v>42204829</v>
      </c>
      <c r="C49" s="13">
        <v>39889748.66</v>
      </c>
      <c r="D49" s="30"/>
      <c r="E49" s="13">
        <f t="shared" si="0"/>
        <v>2315080.3400000036</v>
      </c>
    </row>
    <row r="50" spans="1:5" ht="12.75">
      <c r="A50" s="3" t="s">
        <v>145</v>
      </c>
      <c r="B50" s="13">
        <v>-1171755620.78</v>
      </c>
      <c r="C50" s="13">
        <v>-1142677954.73</v>
      </c>
      <c r="D50" s="30"/>
      <c r="E50" s="13">
        <f t="shared" si="0"/>
        <v>-29077666.049999952</v>
      </c>
    </row>
    <row r="51" spans="1:5" ht="12.75">
      <c r="A51" s="3" t="s">
        <v>148</v>
      </c>
      <c r="B51" s="28">
        <v>23148819061.94</v>
      </c>
      <c r="C51" s="28">
        <v>21963232702.07</v>
      </c>
      <c r="D51" s="30"/>
      <c r="E51" s="13">
        <f t="shared" si="0"/>
        <v>1185586359.869999</v>
      </c>
    </row>
    <row r="52" spans="1:5" ht="12.75">
      <c r="A52" s="3" t="s">
        <v>158</v>
      </c>
      <c r="B52" s="28">
        <v>-2292289150.4</v>
      </c>
      <c r="C52" s="28">
        <v>-1762310097.36</v>
      </c>
      <c r="D52" s="30"/>
      <c r="E52" s="13">
        <f>-C52+B52</f>
        <v>-529979053.0400002</v>
      </c>
    </row>
    <row r="53" spans="1:5" ht="12.75">
      <c r="A53" s="3" t="s">
        <v>159</v>
      </c>
      <c r="B53" s="28">
        <v>81772191.03</v>
      </c>
      <c r="C53" s="28">
        <v>102519122.24</v>
      </c>
      <c r="D53" s="30"/>
      <c r="E53" s="13">
        <f>-C53+B53</f>
        <v>-20746931.209999993</v>
      </c>
    </row>
    <row r="54" spans="1:5" ht="12.75">
      <c r="A54" s="3" t="s">
        <v>160</v>
      </c>
      <c r="B54" s="28">
        <v>29071814.27</v>
      </c>
      <c r="C54" s="28">
        <v>36136261.47</v>
      </c>
      <c r="D54" s="30"/>
      <c r="E54" s="13">
        <f>-C54+B54</f>
        <v>-7064447.199999999</v>
      </c>
    </row>
    <row r="55" spans="1:5" ht="12.75">
      <c r="A55" s="3" t="s">
        <v>156</v>
      </c>
      <c r="B55" s="28">
        <v>20375</v>
      </c>
      <c r="C55" s="28">
        <v>53401</v>
      </c>
      <c r="D55" s="44"/>
      <c r="E55" s="19">
        <f>-C55+B55</f>
        <v>-33026</v>
      </c>
    </row>
    <row r="56" spans="1:5" ht="13.5" thickBot="1">
      <c r="A56" s="3" t="s">
        <v>37</v>
      </c>
      <c r="B56" s="54">
        <f>SUM(B39:B55)</f>
        <v>26720090857.649998</v>
      </c>
      <c r="C56" s="54">
        <f>SUM(C39:C55)</f>
        <v>25167678602.250004</v>
      </c>
      <c r="D56" s="42" t="s">
        <v>79</v>
      </c>
      <c r="E56" s="51">
        <f>SUM(+B56-C56)</f>
        <v>1552412255.399994</v>
      </c>
    </row>
    <row r="57" spans="1:5" ht="13.5" thickTop="1">
      <c r="A57" s="3"/>
      <c r="B57" s="32"/>
      <c r="C57" s="32"/>
      <c r="D57" s="30"/>
      <c r="E57" s="13"/>
    </row>
    <row r="58" spans="1:5" ht="13.5" thickBot="1">
      <c r="A58" s="3" t="s">
        <v>38</v>
      </c>
      <c r="B58" s="15">
        <f>SUM(B18+B23+B36+B56)</f>
        <v>410295539182.42</v>
      </c>
      <c r="C58" s="15">
        <f>SUM(C18+C23+C36+C56)</f>
        <v>111969203751.1</v>
      </c>
      <c r="D58" s="43" t="s">
        <v>79</v>
      </c>
      <c r="E58" s="15">
        <f>SUM(+B58-C58)</f>
        <v>298326335431.31995</v>
      </c>
    </row>
    <row r="59" spans="1:5" ht="13.5" thickTop="1">
      <c r="A59" s="3"/>
      <c r="B59" s="13"/>
      <c r="C59" s="13"/>
      <c r="D59" s="30"/>
      <c r="E59" s="13"/>
    </row>
    <row r="60" spans="1:5" ht="13.5" thickBot="1">
      <c r="A60" s="3" t="s">
        <v>142</v>
      </c>
      <c r="B60" s="15">
        <v>27503023961.57</v>
      </c>
      <c r="C60" s="15">
        <v>30779883576</v>
      </c>
      <c r="D60" s="43"/>
      <c r="E60" s="15">
        <f>SUM(+B60-C60)</f>
        <v>-3276859614.4300003</v>
      </c>
    </row>
    <row r="61" spans="1:5" ht="13.5" thickTop="1">
      <c r="A61" s="2"/>
      <c r="B61" s="11"/>
      <c r="C61" s="11"/>
      <c r="D61" s="31"/>
      <c r="E61" s="11"/>
    </row>
    <row r="62" spans="1:5" ht="12.75">
      <c r="A62" s="3" t="s">
        <v>39</v>
      </c>
      <c r="B62" s="12"/>
      <c r="C62" s="12"/>
      <c r="D62" s="30"/>
      <c r="E62" s="9"/>
    </row>
    <row r="63" spans="1:5" ht="13.5" thickBot="1">
      <c r="A63" s="2" t="s">
        <v>40</v>
      </c>
      <c r="B63" s="18">
        <v>-42403935693.67</v>
      </c>
      <c r="C63" s="18">
        <v>-48042561934.98</v>
      </c>
      <c r="D63" s="18" t="s">
        <v>79</v>
      </c>
      <c r="E63" s="15">
        <f>-C63+B63</f>
        <v>5638626241.310005</v>
      </c>
    </row>
    <row r="64" spans="1:5" ht="13.5" thickTop="1">
      <c r="A64" s="2"/>
      <c r="B64" s="12"/>
      <c r="C64" s="12"/>
      <c r="D64" s="30"/>
      <c r="E64" s="9"/>
    </row>
    <row r="65" spans="1:5" ht="12.75">
      <c r="A65" s="3" t="s">
        <v>41</v>
      </c>
      <c r="B65" s="11"/>
      <c r="C65" s="11"/>
      <c r="D65" s="31"/>
      <c r="E65" s="11"/>
    </row>
    <row r="66" spans="1:5" ht="13.5" thickBot="1">
      <c r="A66" s="2" t="s">
        <v>42</v>
      </c>
      <c r="B66" s="18">
        <v>195772503789.81</v>
      </c>
      <c r="C66" s="18">
        <v>168548723894.58</v>
      </c>
      <c r="D66" s="18" t="s">
        <v>79</v>
      </c>
      <c r="E66" s="15">
        <f>-C66+B66</f>
        <v>27223779895.23001</v>
      </c>
    </row>
    <row r="67" spans="1:5" ht="13.5" thickTop="1">
      <c r="A67" s="3"/>
      <c r="B67" s="12"/>
      <c r="C67" s="12"/>
      <c r="D67" s="32"/>
      <c r="E67" s="12"/>
    </row>
    <row r="68" spans="1:5" ht="12.75">
      <c r="A68" s="3" t="s">
        <v>43</v>
      </c>
      <c r="B68" s="12"/>
      <c r="C68" s="12"/>
      <c r="D68" s="30"/>
      <c r="E68" s="13"/>
    </row>
    <row r="69" spans="1:5" ht="12.75">
      <c r="A69" s="3" t="s">
        <v>44</v>
      </c>
      <c r="B69" s="13">
        <v>20685324.88</v>
      </c>
      <c r="C69" s="13">
        <v>20685324.88</v>
      </c>
      <c r="D69" s="30" t="s">
        <v>79</v>
      </c>
      <c r="E69" s="13">
        <f>-C69+B69</f>
        <v>0</v>
      </c>
    </row>
    <row r="70" spans="1:5" ht="12.75">
      <c r="A70" s="2" t="s">
        <v>45</v>
      </c>
      <c r="B70" s="13">
        <v>66318085.11</v>
      </c>
      <c r="C70" s="13">
        <v>159556607.33</v>
      </c>
      <c r="D70" s="28"/>
      <c r="E70" s="13">
        <f>-C70+B70</f>
        <v>-93238522.22000001</v>
      </c>
    </row>
    <row r="71" spans="1:5" ht="12.75">
      <c r="A71" s="3" t="s">
        <v>46</v>
      </c>
      <c r="B71" s="13">
        <v>11041058821.09</v>
      </c>
      <c r="C71" s="13">
        <v>11041058821.09</v>
      </c>
      <c r="D71" s="30"/>
      <c r="E71" s="13">
        <f>-C71+B71</f>
        <v>0</v>
      </c>
    </row>
    <row r="72" spans="1:5" ht="12.75">
      <c r="A72" s="3" t="s">
        <v>47</v>
      </c>
      <c r="B72" s="13"/>
      <c r="C72" s="13"/>
      <c r="D72" s="30"/>
      <c r="E72" s="13"/>
    </row>
    <row r="73" spans="1:5" ht="12.75">
      <c r="A73" s="3" t="s">
        <v>48</v>
      </c>
      <c r="B73" s="13">
        <v>-11036836601.1</v>
      </c>
      <c r="C73" s="13">
        <v>-11036836601.1</v>
      </c>
      <c r="D73" s="30"/>
      <c r="E73" s="13">
        <f>-C73+B73</f>
        <v>0</v>
      </c>
    </row>
    <row r="74" spans="1:5" ht="12.75">
      <c r="A74" s="3" t="s">
        <v>49</v>
      </c>
      <c r="B74" s="13">
        <v>88239506.87</v>
      </c>
      <c r="C74" s="13">
        <v>152585131.91</v>
      </c>
      <c r="D74" s="30"/>
      <c r="E74" s="13">
        <f>-C74+B74</f>
        <v>-64345625.03999999</v>
      </c>
    </row>
    <row r="75" spans="1:5" ht="12.75">
      <c r="A75" s="2" t="s">
        <v>50</v>
      </c>
      <c r="B75" s="11"/>
      <c r="C75" s="11"/>
      <c r="D75" s="31"/>
      <c r="E75" s="11"/>
    </row>
    <row r="76" spans="1:5" ht="12.75">
      <c r="A76" s="2" t="s">
        <v>51</v>
      </c>
      <c r="B76" s="13">
        <v>9609936.55</v>
      </c>
      <c r="C76" s="13">
        <v>8713631.11</v>
      </c>
      <c r="D76" s="31"/>
      <c r="E76" s="13">
        <f>-C76+B76</f>
        <v>896305.4400000013</v>
      </c>
    </row>
    <row r="77" spans="1:5" ht="12.75">
      <c r="A77" s="3" t="s">
        <v>52</v>
      </c>
      <c r="B77" s="13">
        <v>293710110.05</v>
      </c>
      <c r="C77" s="13">
        <v>-706985289.23</v>
      </c>
      <c r="D77" s="30" t="s">
        <v>162</v>
      </c>
      <c r="E77" s="13">
        <f>-C77+B77</f>
        <v>1000695399.28</v>
      </c>
    </row>
    <row r="78" spans="1:5" ht="12.75">
      <c r="A78" s="3" t="s">
        <v>53</v>
      </c>
      <c r="B78" s="13">
        <v>3591854.39</v>
      </c>
      <c r="C78" s="13">
        <v>3591854.39</v>
      </c>
      <c r="D78" s="30"/>
      <c r="E78" s="13">
        <f>-C78+B78</f>
        <v>0</v>
      </c>
    </row>
    <row r="79" spans="1:5" ht="12.75">
      <c r="A79" s="3" t="s">
        <v>132</v>
      </c>
      <c r="B79" s="13">
        <v>6949813.74</v>
      </c>
      <c r="C79" s="13">
        <v>1316936.73</v>
      </c>
      <c r="D79" s="30"/>
      <c r="E79" s="13">
        <f>-C79+B79</f>
        <v>5632877.01</v>
      </c>
    </row>
    <row r="80" spans="1:5" ht="12.75">
      <c r="A80" s="3" t="s">
        <v>54</v>
      </c>
      <c r="B80" s="13" t="s">
        <v>79</v>
      </c>
      <c r="C80" s="13" t="s">
        <v>79</v>
      </c>
      <c r="D80" s="30"/>
      <c r="E80" s="13"/>
    </row>
    <row r="81" spans="1:5" ht="12.75">
      <c r="A81" s="3" t="s">
        <v>55</v>
      </c>
      <c r="B81" s="13">
        <v>86467194.08</v>
      </c>
      <c r="C81" s="13">
        <v>89196984.26</v>
      </c>
      <c r="D81" s="30" t="s">
        <v>162</v>
      </c>
      <c r="E81" s="13">
        <f>-C81+B81</f>
        <v>-2729790.180000007</v>
      </c>
    </row>
    <row r="82" spans="1:5" ht="13.5" thickBot="1">
      <c r="A82" s="3" t="s">
        <v>56</v>
      </c>
      <c r="B82" s="51">
        <f>SUM(B69:B81)</f>
        <v>579794045.6599996</v>
      </c>
      <c r="C82" s="51">
        <f>SUM(C69:C81)</f>
        <v>-267116598.6300012</v>
      </c>
      <c r="D82" s="42" t="s">
        <v>162</v>
      </c>
      <c r="E82" s="52">
        <f>-C82+B82</f>
        <v>846910644.2900008</v>
      </c>
    </row>
    <row r="83" spans="1:5" ht="14.25" thickBot="1" thickTop="1">
      <c r="A83" s="3" t="s">
        <v>57</v>
      </c>
      <c r="B83" s="15">
        <f>SUM(B58+B60+B82+B63+B66)</f>
        <v>591746925285.79</v>
      </c>
      <c r="C83" s="15">
        <f>SUM(C58+C60+C82+C63+C66)</f>
        <v>262988132688.06998</v>
      </c>
      <c r="D83" s="43" t="s">
        <v>162</v>
      </c>
      <c r="E83" s="14">
        <f>-C83+B83</f>
        <v>328758792597.7201</v>
      </c>
    </row>
    <row r="84" spans="1:5" ht="13.5" thickTop="1">
      <c r="A84" s="7"/>
      <c r="B84" s="20"/>
      <c r="C84" s="20"/>
      <c r="D84" s="40"/>
      <c r="E84" s="20"/>
    </row>
    <row r="85" spans="1:5" ht="12.75">
      <c r="A85" s="1" t="s">
        <v>58</v>
      </c>
      <c r="B85" s="12"/>
      <c r="C85" s="12"/>
      <c r="D85" s="30"/>
      <c r="E85" s="13"/>
    </row>
    <row r="86" spans="1:5" ht="12.75">
      <c r="A86" s="3"/>
      <c r="B86" s="12"/>
      <c r="C86" s="12"/>
      <c r="D86" s="30"/>
      <c r="E86" s="13"/>
    </row>
    <row r="87" spans="1:5" ht="12.75">
      <c r="A87" s="3" t="s">
        <v>59</v>
      </c>
      <c r="B87" s="12"/>
      <c r="C87" s="12"/>
      <c r="D87" s="30"/>
      <c r="E87" s="13"/>
    </row>
    <row r="88" spans="1:5" ht="12.75">
      <c r="A88" s="26" t="s">
        <v>60</v>
      </c>
      <c r="B88" s="13">
        <v>4840478157862.7</v>
      </c>
      <c r="C88" s="13">
        <v>4679733581006.66</v>
      </c>
      <c r="D88" s="30" t="s">
        <v>79</v>
      </c>
      <c r="E88" s="13">
        <f>-C88+B88</f>
        <v>160744576856.04004</v>
      </c>
    </row>
    <row r="89" spans="1:7" ht="12.75">
      <c r="A89" s="26" t="s">
        <v>61</v>
      </c>
      <c r="B89" s="13">
        <v>-2523637725823.82</v>
      </c>
      <c r="C89" s="13">
        <v>-2567671877079.19</v>
      </c>
      <c r="D89" s="30" t="s">
        <v>162</v>
      </c>
      <c r="E89" s="13">
        <f>-C89+B89</f>
        <v>44034151255.37012</v>
      </c>
      <c r="G89" s="34" t="s">
        <v>79</v>
      </c>
    </row>
    <row r="90" spans="1:5" ht="12.75">
      <c r="A90" s="26" t="s">
        <v>62</v>
      </c>
      <c r="B90" s="14">
        <v>2978432756431.06</v>
      </c>
      <c r="C90" s="14">
        <v>2729198507272.66</v>
      </c>
      <c r="D90" s="30" t="s">
        <v>162</v>
      </c>
      <c r="E90" s="14">
        <f>-C90+B90</f>
        <v>249234249158.3999</v>
      </c>
    </row>
    <row r="91" spans="1:5" ht="13.5" thickBot="1">
      <c r="A91" s="3" t="s">
        <v>63</v>
      </c>
      <c r="B91" s="15">
        <f>SUM(B88:B90)</f>
        <v>5295273188469.94</v>
      </c>
      <c r="C91" s="15">
        <f>SUM(C88:C90)</f>
        <v>4841260211200.131</v>
      </c>
      <c r="D91" s="42" t="s">
        <v>162</v>
      </c>
      <c r="E91" s="15">
        <f>B91-C91</f>
        <v>454012977269.8096</v>
      </c>
    </row>
    <row r="92" spans="1:5" ht="13.5" thickTop="1">
      <c r="A92" s="3"/>
      <c r="B92" s="12"/>
      <c r="C92" s="12"/>
      <c r="D92" s="30"/>
      <c r="E92" s="13"/>
    </row>
    <row r="93" spans="1:5" ht="12.75">
      <c r="A93" s="3" t="s">
        <v>64</v>
      </c>
      <c r="B93" s="12"/>
      <c r="C93" s="12"/>
      <c r="D93" s="30"/>
      <c r="E93" s="13"/>
    </row>
    <row r="94" spans="1:5" ht="12.75">
      <c r="A94" s="26" t="s">
        <v>65</v>
      </c>
      <c r="B94" s="12"/>
      <c r="C94" s="12"/>
      <c r="D94" s="30"/>
      <c r="E94" s="13"/>
    </row>
    <row r="95" spans="1:5" ht="12.75">
      <c r="A95" s="26" t="s">
        <v>66</v>
      </c>
      <c r="B95" s="13">
        <v>735000000</v>
      </c>
      <c r="C95" s="13">
        <v>782000000</v>
      </c>
      <c r="D95" s="30" t="s">
        <v>79</v>
      </c>
      <c r="E95" s="13">
        <f>-C95+B95</f>
        <v>-47000000</v>
      </c>
    </row>
    <row r="96" spans="1:5" ht="12.75">
      <c r="A96" s="26" t="s">
        <v>67</v>
      </c>
      <c r="B96" s="28">
        <v>23501716.97</v>
      </c>
      <c r="C96" s="28">
        <v>53337.43</v>
      </c>
      <c r="D96" s="30" t="s">
        <v>79</v>
      </c>
      <c r="E96" s="19">
        <f>-C96+B96</f>
        <v>23448379.54</v>
      </c>
    </row>
    <row r="97" spans="1:5" ht="12.75">
      <c r="A97" s="3" t="s">
        <v>68</v>
      </c>
      <c r="B97" s="50"/>
      <c r="C97" s="50"/>
      <c r="D97" s="44"/>
      <c r="E97" s="50"/>
    </row>
    <row r="98" spans="1:8" ht="13.5" thickBot="1">
      <c r="A98" s="3" t="s">
        <v>69</v>
      </c>
      <c r="B98" s="15">
        <f>SUM(B95:B96)</f>
        <v>758501716.97</v>
      </c>
      <c r="C98" s="15">
        <f>SUM(C95:C96)</f>
        <v>782053337.43</v>
      </c>
      <c r="D98" s="30"/>
      <c r="E98" s="15">
        <f>SUM(+B98-C98)</f>
        <v>-23551620.45999992</v>
      </c>
      <c r="H98" t="s">
        <v>79</v>
      </c>
    </row>
    <row r="99" spans="1:5" ht="14.25" thickBot="1" thickTop="1">
      <c r="A99" s="3" t="s">
        <v>70</v>
      </c>
      <c r="B99" s="15">
        <f>SUM(B91-B98)</f>
        <v>5294514686752.971</v>
      </c>
      <c r="C99" s="15">
        <f>SUM(C91-C98)</f>
        <v>4840478157862.701</v>
      </c>
      <c r="D99" s="45" t="s">
        <v>162</v>
      </c>
      <c r="E99" s="22">
        <f>SUM(+B99-C99)</f>
        <v>454036528890.26953</v>
      </c>
    </row>
    <row r="100" spans="1:8" ht="14.25" thickBot="1" thickTop="1">
      <c r="A100" s="3" t="s">
        <v>71</v>
      </c>
      <c r="B100" s="15">
        <f>SUM(B83+B99)</f>
        <v>5886261612038.761</v>
      </c>
      <c r="C100" s="15">
        <f>SUM(C83+C99)</f>
        <v>5103466290550.771</v>
      </c>
      <c r="D100" s="45" t="s">
        <v>79</v>
      </c>
      <c r="E100" s="15">
        <f>SUM(+B100-C100)</f>
        <v>782795321487.9893</v>
      </c>
      <c r="H100" s="15"/>
    </row>
    <row r="101" spans="1:5" ht="13.5" thickTop="1">
      <c r="A101" s="3"/>
      <c r="B101" s="12"/>
      <c r="C101" s="12"/>
      <c r="D101" s="30"/>
      <c r="E101" s="13"/>
    </row>
    <row r="102" spans="1:5" ht="12.75">
      <c r="A102" s="1" t="s">
        <v>72</v>
      </c>
      <c r="B102" s="12"/>
      <c r="C102" s="12"/>
      <c r="D102" s="30"/>
      <c r="E102" s="13"/>
    </row>
    <row r="103" spans="1:5" ht="12.75">
      <c r="A103" s="3"/>
      <c r="B103" s="12"/>
      <c r="C103" s="12"/>
      <c r="D103" s="30"/>
      <c r="E103" s="13"/>
    </row>
    <row r="104" spans="1:5" ht="12.75">
      <c r="A104" s="3" t="s">
        <v>73</v>
      </c>
      <c r="B104" s="12"/>
      <c r="C104" s="12"/>
      <c r="D104" s="30"/>
      <c r="E104" s="13"/>
    </row>
    <row r="105" spans="1:7" ht="12.75">
      <c r="A105" s="2" t="s">
        <v>134</v>
      </c>
      <c r="B105" s="11"/>
      <c r="C105" s="11"/>
      <c r="D105" s="31"/>
      <c r="E105" s="11"/>
      <c r="G105" t="s">
        <v>79</v>
      </c>
    </row>
    <row r="106" spans="2:5" ht="12.75">
      <c r="B106" s="16"/>
      <c r="C106" s="16"/>
      <c r="D106" s="30"/>
      <c r="E106" s="16"/>
    </row>
    <row r="107" spans="1:5" ht="12.75">
      <c r="A107" s="26" t="s">
        <v>141</v>
      </c>
      <c r="B107" s="13">
        <f>5817265122989.47-8573815711.02</f>
        <v>5808691307278.45</v>
      </c>
      <c r="C107" s="13">
        <f>5057878981026.62-8573815711.02</f>
        <v>5049305165315.601</v>
      </c>
      <c r="D107" s="40"/>
      <c r="E107" s="13">
        <f>-C107+B107</f>
        <v>759386141962.8496</v>
      </c>
    </row>
    <row r="108" spans="1:5" ht="12.75">
      <c r="A108" s="3" t="s">
        <v>135</v>
      </c>
      <c r="B108" s="14">
        <v>4216033231508.78</v>
      </c>
      <c r="C108" s="14">
        <v>3958347869336</v>
      </c>
      <c r="D108" s="30"/>
      <c r="E108" s="14">
        <f>-C108+B108</f>
        <v>257685362172.7798</v>
      </c>
    </row>
    <row r="109" spans="1:5" ht="13.5" thickBot="1">
      <c r="A109" s="3" t="s">
        <v>136</v>
      </c>
      <c r="B109" s="15">
        <f>SUM(B107+B108)</f>
        <v>10024724538787.23</v>
      </c>
      <c r="C109" s="15">
        <f>SUM(C107+C108)</f>
        <v>9007653034651.602</v>
      </c>
      <c r="D109" s="42"/>
      <c r="E109" s="15">
        <f>SUM(+B109-C109)</f>
        <v>1017071504135.6289</v>
      </c>
    </row>
    <row r="110" spans="1:5" ht="13.5" thickTop="1">
      <c r="A110" s="2"/>
      <c r="B110" s="12"/>
      <c r="C110" s="12"/>
      <c r="D110" s="31"/>
      <c r="E110" s="13"/>
    </row>
    <row r="111" spans="1:5" ht="12.75">
      <c r="A111" s="3" t="s">
        <v>137</v>
      </c>
      <c r="B111" s="12"/>
      <c r="C111" s="12"/>
      <c r="D111" s="30"/>
      <c r="E111" s="13"/>
    </row>
    <row r="112" spans="1:5" ht="12.75">
      <c r="A112" s="3" t="s">
        <v>74</v>
      </c>
      <c r="B112" s="12"/>
      <c r="C112" s="12"/>
      <c r="D112" s="30"/>
      <c r="E112" s="13"/>
    </row>
    <row r="113" spans="1:5" ht="12.75">
      <c r="A113" s="3" t="s">
        <v>75</v>
      </c>
      <c r="B113" s="12"/>
      <c r="C113" s="12"/>
      <c r="D113" s="30"/>
      <c r="E113" s="13"/>
    </row>
    <row r="114" spans="1:5" ht="13.5" thickBot="1">
      <c r="A114" s="3" t="s">
        <v>76</v>
      </c>
      <c r="B114" s="15">
        <v>4818985906.99</v>
      </c>
      <c r="C114" s="15">
        <v>4144938739.37</v>
      </c>
      <c r="D114" s="43"/>
      <c r="E114" s="15">
        <f>-C114+B114</f>
        <v>674047167.6199999</v>
      </c>
    </row>
    <row r="115" spans="1:5" ht="13.5" thickTop="1">
      <c r="A115" s="6"/>
      <c r="B115" s="20"/>
      <c r="C115" s="20"/>
      <c r="D115" s="41"/>
      <c r="E115" s="20"/>
    </row>
    <row r="116" spans="1:5" ht="12.75">
      <c r="A116" s="2" t="s">
        <v>77</v>
      </c>
      <c r="B116" s="13"/>
      <c r="C116" s="13"/>
      <c r="D116" s="31"/>
      <c r="E116" s="13"/>
    </row>
    <row r="117" spans="1:5" ht="12.75">
      <c r="A117" s="2" t="s">
        <v>138</v>
      </c>
      <c r="B117" s="13"/>
      <c r="C117" s="13"/>
      <c r="D117" s="31"/>
      <c r="E117" s="16"/>
    </row>
    <row r="118" spans="1:5" ht="12.75">
      <c r="A118" s="2" t="s">
        <v>78</v>
      </c>
      <c r="B118" s="13"/>
      <c r="C118" s="13"/>
      <c r="D118" s="31" t="s">
        <v>79</v>
      </c>
      <c r="E118" s="13"/>
    </row>
    <row r="119" spans="1:5" ht="13.5" thickBot="1">
      <c r="A119" s="6" t="s">
        <v>80</v>
      </c>
      <c r="B119" s="18">
        <v>68953636859.54</v>
      </c>
      <c r="C119" s="18">
        <v>86223329293.33</v>
      </c>
      <c r="D119" s="41" t="s">
        <v>79</v>
      </c>
      <c r="E119" s="15">
        <f>-C119+B119</f>
        <v>-17269692433.79001</v>
      </c>
    </row>
    <row r="120" spans="1:5" ht="13.5" thickTop="1">
      <c r="A120" s="3"/>
      <c r="B120" s="13"/>
      <c r="C120" s="13"/>
      <c r="D120" s="30"/>
      <c r="E120" s="13"/>
    </row>
    <row r="121" spans="1:5" ht="13.5" thickBot="1">
      <c r="A121" s="3" t="s">
        <v>139</v>
      </c>
      <c r="B121" s="15">
        <f>SUM(B109+B114-B119)</f>
        <v>9960589887834.682</v>
      </c>
      <c r="C121" s="15">
        <f>SUM(C109+C114-C119)</f>
        <v>8925574644097.64</v>
      </c>
      <c r="D121" s="43"/>
      <c r="E121" s="15">
        <f>SUM(+B121-C121)</f>
        <v>1035015243737.041</v>
      </c>
    </row>
    <row r="122" spans="1:5" ht="13.5" thickTop="1">
      <c r="A122" s="2"/>
      <c r="B122" s="13"/>
      <c r="C122" s="13"/>
      <c r="D122" s="31"/>
      <c r="E122" s="13"/>
    </row>
    <row r="123" spans="1:5" ht="12.75">
      <c r="A123" s="2" t="s">
        <v>81</v>
      </c>
      <c r="B123" s="16"/>
      <c r="C123" s="16"/>
      <c r="D123" s="31"/>
      <c r="E123" s="16"/>
    </row>
    <row r="124" spans="1:5" ht="13.5" thickBot="1">
      <c r="A124" s="2" t="s">
        <v>82</v>
      </c>
      <c r="B124" s="15">
        <v>23103669953.1</v>
      </c>
      <c r="C124" s="15">
        <v>22959078483.56</v>
      </c>
      <c r="D124" s="31"/>
      <c r="E124" s="15">
        <f>SUM(+B124-C124)</f>
        <v>144591469.5399971</v>
      </c>
    </row>
    <row r="125" spans="1:5" ht="14.25" thickBot="1" thickTop="1">
      <c r="A125" s="3" t="s">
        <v>83</v>
      </c>
      <c r="B125" s="15">
        <f>SUM(B121+B124)</f>
        <v>9983693557787.781</v>
      </c>
      <c r="C125" s="15">
        <f>SUM(C121+C124)</f>
        <v>8948533722581.201</v>
      </c>
      <c r="D125" s="45"/>
      <c r="E125" s="15">
        <f>SUM(+B125-C125)</f>
        <v>1035159835206.5801</v>
      </c>
    </row>
    <row r="126" spans="1:5" ht="13.5" thickTop="1">
      <c r="A126" s="2"/>
      <c r="B126" s="13"/>
      <c r="C126" s="13"/>
      <c r="D126" s="31"/>
      <c r="E126" s="13"/>
    </row>
    <row r="127" spans="1:5" ht="12.75">
      <c r="A127" s="3" t="s">
        <v>84</v>
      </c>
      <c r="B127" s="12"/>
      <c r="C127" s="12"/>
      <c r="D127" s="31"/>
      <c r="E127" s="13"/>
    </row>
    <row r="128" spans="1:5" ht="12.75">
      <c r="A128" s="3" t="s">
        <v>85</v>
      </c>
      <c r="B128" s="13"/>
      <c r="C128" s="13"/>
      <c r="D128" s="30"/>
      <c r="E128" s="13"/>
    </row>
    <row r="129" spans="1:5" ht="12.75">
      <c r="A129" s="3" t="s">
        <v>140</v>
      </c>
      <c r="B129" s="13">
        <v>-1169000</v>
      </c>
      <c r="C129" s="13">
        <v>-1169000</v>
      </c>
      <c r="D129" s="30"/>
      <c r="E129" s="13">
        <f>-C129+B129</f>
        <v>0</v>
      </c>
    </row>
    <row r="130" spans="1:5" ht="12.75">
      <c r="A130" s="3" t="s">
        <v>86</v>
      </c>
      <c r="B130" s="13"/>
      <c r="C130" s="13"/>
      <c r="D130" s="30"/>
      <c r="E130" s="12"/>
    </row>
    <row r="131" spans="1:5" ht="12.75">
      <c r="A131" s="3" t="s">
        <v>87</v>
      </c>
      <c r="B131" s="13">
        <v>4210484701107.41</v>
      </c>
      <c r="C131" s="13">
        <v>3958410871371.76</v>
      </c>
      <c r="D131" s="30"/>
      <c r="E131" s="13">
        <f>-C131+B131</f>
        <v>252073829735.6504</v>
      </c>
    </row>
    <row r="132" spans="1:5" ht="12.75">
      <c r="A132" s="3" t="s">
        <v>133</v>
      </c>
      <c r="B132" s="29">
        <v>6974000</v>
      </c>
      <c r="C132" s="29">
        <v>7164000</v>
      </c>
      <c r="D132" s="30"/>
      <c r="E132" s="14">
        <f>-C132+B132</f>
        <v>-190000</v>
      </c>
    </row>
    <row r="133" spans="1:5" ht="12.75">
      <c r="A133" s="3" t="s">
        <v>88</v>
      </c>
      <c r="B133" s="12"/>
      <c r="C133" s="12"/>
      <c r="D133" s="46"/>
      <c r="E133" s="12"/>
    </row>
    <row r="134" spans="1:5" ht="13.5" thickBot="1">
      <c r="A134" s="3" t="s">
        <v>89</v>
      </c>
      <c r="B134" s="15">
        <f>SUM(B128:B132)</f>
        <v>4210490506107.41</v>
      </c>
      <c r="C134" s="15">
        <f>SUM(C128:C132)</f>
        <v>3958416866371.76</v>
      </c>
      <c r="D134" s="47"/>
      <c r="E134" s="15">
        <f>SUM(+B134-C134)</f>
        <v>252073639735.6504</v>
      </c>
    </row>
    <row r="135" spans="1:5" ht="13.5" thickTop="1">
      <c r="A135" s="6"/>
      <c r="B135" s="13"/>
      <c r="C135" s="13"/>
      <c r="D135" s="41"/>
      <c r="E135" s="13"/>
    </row>
    <row r="136" spans="1:5" ht="12.75">
      <c r="A136" s="2" t="s">
        <v>90</v>
      </c>
      <c r="B136" s="13"/>
      <c r="C136" s="13"/>
      <c r="D136" s="31"/>
      <c r="E136" s="13"/>
    </row>
    <row r="137" spans="1:5" ht="12.75">
      <c r="A137" s="2" t="s">
        <v>91</v>
      </c>
      <c r="B137" s="13"/>
      <c r="C137" s="13"/>
      <c r="D137" s="31"/>
      <c r="E137" s="13"/>
    </row>
    <row r="138" spans="1:5" ht="12.75">
      <c r="A138" s="2"/>
      <c r="B138" s="13"/>
      <c r="C138" s="13"/>
      <c r="D138" s="31"/>
      <c r="E138" s="13"/>
    </row>
    <row r="139" spans="1:5" ht="12.75">
      <c r="A139" s="3" t="s">
        <v>92</v>
      </c>
      <c r="B139" s="9"/>
      <c r="C139" s="9"/>
      <c r="D139" s="31"/>
      <c r="E139" s="9"/>
    </row>
    <row r="140" spans="1:5" ht="12.75">
      <c r="A140" s="2" t="s">
        <v>93</v>
      </c>
      <c r="B140" s="23">
        <v>27431866912.59</v>
      </c>
      <c r="C140" s="23">
        <v>42795930123.68</v>
      </c>
      <c r="D140" s="31"/>
      <c r="E140" s="14">
        <f>-C140+B140</f>
        <v>-15364063211.09</v>
      </c>
    </row>
    <row r="141" spans="1:5" ht="12.75">
      <c r="A141" s="3" t="s">
        <v>94</v>
      </c>
      <c r="B141" s="13"/>
      <c r="C141" s="13"/>
      <c r="D141" s="48"/>
      <c r="E141" s="13"/>
    </row>
    <row r="142" spans="1:5" ht="13.5" thickBot="1">
      <c r="A142" s="2" t="s">
        <v>95</v>
      </c>
      <c r="B142" s="24">
        <f>SUM(+B134-B140)</f>
        <v>4183058639194.8203</v>
      </c>
      <c r="C142" s="24">
        <f>SUM(+C134-C140)</f>
        <v>3915620936248.0796</v>
      </c>
      <c r="D142" s="31"/>
      <c r="E142" s="15">
        <f>-C142+B142</f>
        <v>267437702946.74072</v>
      </c>
    </row>
    <row r="143" spans="1:5" ht="14.25" thickBot="1" thickTop="1">
      <c r="A143" s="3" t="s">
        <v>96</v>
      </c>
      <c r="B143" s="15">
        <f>SUM(+B125-B142)</f>
        <v>5800634918592.961</v>
      </c>
      <c r="C143" s="15">
        <f>SUM(+C125-C142)</f>
        <v>5032912786333.121</v>
      </c>
      <c r="D143" s="45"/>
      <c r="E143" s="15">
        <f>SUM(+B143-C143)</f>
        <v>767722132259.8398</v>
      </c>
    </row>
    <row r="144" spans="1:5" ht="13.5" thickTop="1">
      <c r="A144" s="3"/>
      <c r="B144" s="12"/>
      <c r="C144" s="12"/>
      <c r="D144" s="31"/>
      <c r="E144" s="13"/>
    </row>
    <row r="145" spans="1:5" ht="12.75">
      <c r="A145" s="3"/>
      <c r="B145" s="12"/>
      <c r="C145" s="12"/>
      <c r="D145" s="31"/>
      <c r="E145" s="13"/>
    </row>
    <row r="146" spans="1:5" ht="12.75">
      <c r="A146" s="3"/>
      <c r="B146" s="12"/>
      <c r="C146" s="12"/>
      <c r="D146" s="31"/>
      <c r="E146" s="13"/>
    </row>
    <row r="147" spans="1:5" ht="12.75">
      <c r="A147" s="3" t="s">
        <v>97</v>
      </c>
      <c r="B147" s="13"/>
      <c r="C147" s="13"/>
      <c r="D147" s="30"/>
      <c r="E147" s="13"/>
    </row>
    <row r="148" spans="1:5" ht="12.75">
      <c r="A148" s="2" t="s">
        <v>98</v>
      </c>
      <c r="B148" s="11"/>
      <c r="C148" s="11"/>
      <c r="D148" s="31"/>
      <c r="E148" s="11"/>
    </row>
    <row r="149" spans="1:5" ht="13.5" thickBot="1">
      <c r="A149" s="2" t="s">
        <v>99</v>
      </c>
      <c r="B149" s="18">
        <v>40130988718.87</v>
      </c>
      <c r="C149" s="18">
        <v>44389817290.38</v>
      </c>
      <c r="D149" s="28"/>
      <c r="E149" s="15">
        <f>-C149+B149</f>
        <v>-4258828571.5099945</v>
      </c>
    </row>
    <row r="150" spans="1:5" ht="13.5" thickTop="1">
      <c r="A150" s="3"/>
      <c r="B150" s="12"/>
      <c r="C150" s="12"/>
      <c r="D150" s="49"/>
      <c r="E150" s="13"/>
    </row>
    <row r="151" spans="1:5" ht="12.75">
      <c r="A151" s="3" t="s">
        <v>100</v>
      </c>
      <c r="B151" s="13"/>
      <c r="C151" s="13"/>
      <c r="D151" s="30"/>
      <c r="E151" s="13"/>
    </row>
    <row r="152" spans="1:5" ht="12.75">
      <c r="A152" s="3" t="s">
        <v>101</v>
      </c>
      <c r="B152" s="13">
        <v>7629646106.6</v>
      </c>
      <c r="C152" s="13">
        <v>7626853374.5</v>
      </c>
      <c r="D152" s="30"/>
      <c r="E152" s="13">
        <f>-C152+B152</f>
        <v>2792732.1000003815</v>
      </c>
    </row>
    <row r="153" spans="1:5" ht="12.75">
      <c r="A153" s="3"/>
      <c r="B153" s="12"/>
      <c r="C153" s="12"/>
      <c r="D153" s="30"/>
      <c r="E153" s="13"/>
    </row>
    <row r="154" spans="1:5" ht="12.75">
      <c r="A154" s="3" t="s">
        <v>102</v>
      </c>
      <c r="B154" s="13"/>
      <c r="C154" s="13"/>
      <c r="D154" s="30"/>
      <c r="E154" s="13"/>
    </row>
    <row r="155" spans="1:5" ht="12.75">
      <c r="A155" s="3" t="s">
        <v>103</v>
      </c>
      <c r="B155" s="13">
        <v>27416728345.36</v>
      </c>
      <c r="C155" s="13">
        <v>10419202803.37</v>
      </c>
      <c r="D155" s="30"/>
      <c r="E155" s="13">
        <f>-C155+B155</f>
        <v>16997525541.99</v>
      </c>
    </row>
    <row r="156" spans="1:5" ht="12.75">
      <c r="A156" s="3"/>
      <c r="B156" s="12"/>
      <c r="C156" s="12"/>
      <c r="D156" s="30"/>
      <c r="E156" s="13"/>
    </row>
    <row r="157" spans="1:5" ht="12.75">
      <c r="A157" s="3" t="s">
        <v>104</v>
      </c>
      <c r="B157" s="12"/>
      <c r="C157" s="12"/>
      <c r="D157" s="30"/>
      <c r="E157" s="13"/>
    </row>
    <row r="158" spans="1:5" ht="12.75" hidden="1">
      <c r="A158" s="3" t="s">
        <v>105</v>
      </c>
      <c r="B158" s="13">
        <v>0</v>
      </c>
      <c r="C158" s="13">
        <v>0</v>
      </c>
      <c r="D158" s="30"/>
      <c r="E158" s="13">
        <f>-C158+B158</f>
        <v>0</v>
      </c>
    </row>
    <row r="159" spans="1:5" ht="12.75">
      <c r="A159" s="3" t="s">
        <v>106</v>
      </c>
      <c r="B159" s="13"/>
      <c r="C159" s="13"/>
      <c r="D159" s="30"/>
      <c r="E159" s="13"/>
    </row>
    <row r="160" spans="1:5" ht="12.75">
      <c r="A160" s="3" t="s">
        <v>107</v>
      </c>
      <c r="B160" s="13">
        <v>8673616313.77</v>
      </c>
      <c r="C160" s="13">
        <v>7825879137.62</v>
      </c>
      <c r="D160" s="30" t="s">
        <v>79</v>
      </c>
      <c r="E160" s="13">
        <f>-C160+B160</f>
        <v>847737176.1500006</v>
      </c>
    </row>
    <row r="161" spans="1:5" ht="12.75">
      <c r="A161" s="3" t="s">
        <v>108</v>
      </c>
      <c r="B161" s="13"/>
      <c r="C161" s="13"/>
      <c r="D161" s="30"/>
      <c r="E161" s="13"/>
    </row>
    <row r="162" spans="1:5" ht="12.75">
      <c r="A162" s="3" t="s">
        <v>109</v>
      </c>
      <c r="B162" s="13">
        <v>-44988.05</v>
      </c>
      <c r="C162" s="13">
        <v>-2140338.67</v>
      </c>
      <c r="D162" s="30"/>
      <c r="E162" s="13">
        <f aca="true" t="shared" si="1" ref="E162:E167">-C162+B162</f>
        <v>2095350.6199999999</v>
      </c>
    </row>
    <row r="163" spans="1:5" ht="12.75">
      <c r="A163" s="3" t="s">
        <v>155</v>
      </c>
      <c r="B163" s="13">
        <v>-477504800.03</v>
      </c>
      <c r="C163" s="13">
        <v>-224919200.99</v>
      </c>
      <c r="D163" s="30"/>
      <c r="E163" s="13">
        <f t="shared" si="1"/>
        <v>-252585599.03999996</v>
      </c>
    </row>
    <row r="164" spans="1:5" ht="12.75">
      <c r="A164" s="3" t="s">
        <v>110</v>
      </c>
      <c r="B164" s="13">
        <v>587208120.45</v>
      </c>
      <c r="C164" s="13">
        <v>723746918.13</v>
      </c>
      <c r="D164" s="30"/>
      <c r="E164" s="13">
        <f t="shared" si="1"/>
        <v>-136538797.67999995</v>
      </c>
    </row>
    <row r="165" spans="1:5" ht="12.75">
      <c r="A165" s="2" t="s">
        <v>111</v>
      </c>
      <c r="B165" s="13">
        <v>-12930.55</v>
      </c>
      <c r="C165" s="13">
        <v>-8889975.89</v>
      </c>
      <c r="D165" s="31"/>
      <c r="E165" s="13">
        <f t="shared" si="1"/>
        <v>8877045.34</v>
      </c>
    </row>
    <row r="166" spans="1:5" ht="12.75">
      <c r="A166" s="3" t="s">
        <v>112</v>
      </c>
      <c r="B166" s="13">
        <v>-111056806.89</v>
      </c>
      <c r="C166" s="13">
        <v>-220241605.21</v>
      </c>
      <c r="D166" s="30"/>
      <c r="E166" s="13">
        <f t="shared" si="1"/>
        <v>109184798.32000001</v>
      </c>
    </row>
    <row r="167" spans="1:5" ht="12.75">
      <c r="A167" s="3" t="s">
        <v>161</v>
      </c>
      <c r="B167" s="13">
        <v>0</v>
      </c>
      <c r="C167" s="13">
        <v>-5000</v>
      </c>
      <c r="D167" s="30"/>
      <c r="E167" s="13">
        <f t="shared" si="1"/>
        <v>5000</v>
      </c>
    </row>
    <row r="168" spans="1:5" ht="12.75">
      <c r="A168" s="3" t="s">
        <v>113</v>
      </c>
      <c r="B168" s="13"/>
      <c r="C168" s="13"/>
      <c r="D168" s="30"/>
      <c r="E168" s="13"/>
    </row>
    <row r="169" spans="1:5" ht="12.75">
      <c r="A169" s="3" t="s">
        <v>114</v>
      </c>
      <c r="B169" s="13">
        <v>-669064216.18</v>
      </c>
      <c r="C169" s="13">
        <v>-485934961.93</v>
      </c>
      <c r="D169" s="30"/>
      <c r="E169" s="13">
        <f aca="true" t="shared" si="2" ref="E169:E177">-C169+B169</f>
        <v>-183129254.24999994</v>
      </c>
    </row>
    <row r="170" spans="1:5" ht="12.75">
      <c r="A170" s="3" t="s">
        <v>115</v>
      </c>
      <c r="B170" s="13">
        <v>0</v>
      </c>
      <c r="C170" s="13">
        <v>-1257808757.91</v>
      </c>
      <c r="D170" s="30"/>
      <c r="E170" s="13">
        <f t="shared" si="2"/>
        <v>1257808757.91</v>
      </c>
    </row>
    <row r="171" spans="1:5" ht="12.75">
      <c r="A171" s="3" t="s">
        <v>116</v>
      </c>
      <c r="B171" s="13">
        <v>0</v>
      </c>
      <c r="C171" s="13">
        <v>-915.68</v>
      </c>
      <c r="D171" s="30"/>
      <c r="E171" s="13">
        <f t="shared" si="2"/>
        <v>915.68</v>
      </c>
    </row>
    <row r="172" spans="1:5" ht="12.75">
      <c r="A172" s="3" t="s">
        <v>167</v>
      </c>
      <c r="B172" s="13">
        <v>698.64</v>
      </c>
      <c r="C172" s="13">
        <v>0</v>
      </c>
      <c r="D172" s="30"/>
      <c r="E172" s="13">
        <f>-C172+B172</f>
        <v>698.64</v>
      </c>
    </row>
    <row r="173" spans="1:5" ht="12.75">
      <c r="A173" s="2" t="s">
        <v>117</v>
      </c>
      <c r="B173" s="13">
        <v>-3402</v>
      </c>
      <c r="C173" s="13">
        <v>-490050444.07</v>
      </c>
      <c r="D173" s="31"/>
      <c r="E173" s="13">
        <f t="shared" si="2"/>
        <v>490047042.07</v>
      </c>
    </row>
    <row r="174" spans="1:5" ht="12.75">
      <c r="A174" s="2" t="s">
        <v>118</v>
      </c>
      <c r="B174" s="13">
        <v>149.8</v>
      </c>
      <c r="C174" s="13">
        <v>149.8</v>
      </c>
      <c r="D174" s="31"/>
      <c r="E174" s="13">
        <f t="shared" si="2"/>
        <v>0</v>
      </c>
    </row>
    <row r="175" spans="1:5" ht="12.75">
      <c r="A175" s="2" t="s">
        <v>119</v>
      </c>
      <c r="B175" s="13">
        <v>-49227.33</v>
      </c>
      <c r="C175" s="13">
        <v>-30651.49</v>
      </c>
      <c r="D175" s="31"/>
      <c r="E175" s="13">
        <f t="shared" si="2"/>
        <v>-18575.84</v>
      </c>
    </row>
    <row r="176" spans="1:5" ht="12.75">
      <c r="A176" s="2" t="s">
        <v>120</v>
      </c>
      <c r="B176" s="20">
        <v>65266804.7</v>
      </c>
      <c r="C176" s="20">
        <v>53408687.8</v>
      </c>
      <c r="D176" s="41"/>
      <c r="E176" s="13">
        <f t="shared" si="2"/>
        <v>11858116.900000006</v>
      </c>
    </row>
    <row r="177" spans="1:5" ht="12.75">
      <c r="A177" s="2" t="s">
        <v>149</v>
      </c>
      <c r="B177" s="20">
        <v>2386268120.45</v>
      </c>
      <c r="C177" s="20">
        <v>2209911269.7</v>
      </c>
      <c r="D177" s="41"/>
      <c r="E177" s="13">
        <f t="shared" si="2"/>
        <v>176356850.75</v>
      </c>
    </row>
    <row r="178" spans="1:5" ht="12.75">
      <c r="A178" s="3" t="s">
        <v>121</v>
      </c>
      <c r="B178" s="11"/>
      <c r="C178" s="11"/>
      <c r="D178" s="31"/>
      <c r="E178" s="11"/>
    </row>
    <row r="179" spans="1:5" ht="12.75">
      <c r="A179" s="3" t="s">
        <v>122</v>
      </c>
      <c r="B179" s="13">
        <v>243091.08</v>
      </c>
      <c r="C179" s="13">
        <v>243091.08</v>
      </c>
      <c r="D179" s="30"/>
      <c r="E179" s="13">
        <f>-C179+B179</f>
        <v>0</v>
      </c>
    </row>
    <row r="180" spans="1:5" ht="12.75">
      <c r="A180" s="3" t="s">
        <v>123</v>
      </c>
      <c r="B180" s="11"/>
      <c r="C180" s="11"/>
      <c r="D180" s="30"/>
      <c r="E180" s="13" t="s">
        <v>124</v>
      </c>
    </row>
    <row r="181" spans="1:5" ht="12.75">
      <c r="A181" s="3" t="s">
        <v>125</v>
      </c>
      <c r="B181" s="13">
        <v>-5481305.86</v>
      </c>
      <c r="C181" s="13">
        <v>-5481305.86</v>
      </c>
      <c r="D181" s="30"/>
      <c r="E181" s="13">
        <f>-C181+B181</f>
        <v>0</v>
      </c>
    </row>
    <row r="182" spans="1:5" ht="12.75">
      <c r="A182" s="3" t="s">
        <v>126</v>
      </c>
      <c r="B182" s="28"/>
      <c r="C182" s="28"/>
      <c r="D182" s="30"/>
      <c r="E182" s="19"/>
    </row>
    <row r="183" spans="1:5" ht="12.75">
      <c r="A183" s="3" t="s">
        <v>127</v>
      </c>
      <c r="B183" s="28"/>
      <c r="C183" s="28"/>
      <c r="D183" s="30"/>
      <c r="E183" s="19"/>
    </row>
    <row r="184" spans="1:5" ht="12.75">
      <c r="A184" s="3" t="s">
        <v>128</v>
      </c>
      <c r="B184" s="28">
        <v>-55347.03</v>
      </c>
      <c r="C184" s="28">
        <v>-55347.03</v>
      </c>
      <c r="D184" s="30"/>
      <c r="E184" s="19">
        <f>-C184+B184</f>
        <v>0</v>
      </c>
    </row>
    <row r="185" spans="1:5" ht="12.75" hidden="1">
      <c r="A185" s="3" t="s">
        <v>151</v>
      </c>
      <c r="B185" s="29">
        <v>0</v>
      </c>
      <c r="C185" s="29">
        <v>0</v>
      </c>
      <c r="D185" s="44"/>
      <c r="E185" s="53">
        <f>-C185+B185</f>
        <v>0</v>
      </c>
    </row>
    <row r="186" spans="1:5" ht="13.5" thickBot="1">
      <c r="A186" s="3" t="s">
        <v>129</v>
      </c>
      <c r="B186" s="15">
        <f>SUM(B157:B185)</f>
        <v>10449330274.970001</v>
      </c>
      <c r="C186" s="15">
        <f>SUM(C157:C185)</f>
        <v>8117630749.400001</v>
      </c>
      <c r="D186" s="43"/>
      <c r="E186" s="15">
        <f>-C186+B186</f>
        <v>2331699525.5700006</v>
      </c>
    </row>
    <row r="187" spans="1:5" ht="14.25" thickBot="1" thickTop="1">
      <c r="A187" s="3" t="s">
        <v>130</v>
      </c>
      <c r="B187" s="24">
        <f>SUM(B143+B149+B152+B155+B186)</f>
        <v>5886261612038.761</v>
      </c>
      <c r="C187" s="24">
        <f>SUM(C143+C149+C152+C155+C186)</f>
        <v>5103466290550.771</v>
      </c>
      <c r="D187" s="45"/>
      <c r="E187" s="15">
        <f>-C187+B187</f>
        <v>782795321487.9893</v>
      </c>
    </row>
    <row r="188" spans="1:5" ht="13.5" thickTop="1">
      <c r="A188" s="2"/>
      <c r="B188" s="3"/>
      <c r="C188" s="3"/>
      <c r="D188" s="3"/>
      <c r="E188" s="10"/>
    </row>
    <row r="189" spans="1:5" ht="12.75">
      <c r="A189" s="3" t="s">
        <v>152</v>
      </c>
      <c r="B189" s="3"/>
      <c r="C189" s="3"/>
      <c r="D189" s="3"/>
      <c r="E189" s="3"/>
    </row>
    <row r="190" spans="1:5" ht="12.75">
      <c r="A190" s="3" t="s">
        <v>153</v>
      </c>
      <c r="B190" s="3"/>
      <c r="C190" s="3"/>
      <c r="D190" s="3"/>
      <c r="E190" s="3"/>
    </row>
    <row r="191" spans="1:5" ht="12.75">
      <c r="A191" s="3" t="s">
        <v>154</v>
      </c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2" t="s">
        <v>164</v>
      </c>
      <c r="B193" s="2"/>
      <c r="C193" s="2"/>
      <c r="D193" s="2"/>
      <c r="E193" s="2"/>
    </row>
    <row r="194" spans="1:5" ht="12.75">
      <c r="A194" s="2" t="s">
        <v>165</v>
      </c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3" t="s">
        <v>131</v>
      </c>
      <c r="B196" s="2"/>
      <c r="C196" s="2"/>
      <c r="D196" s="2"/>
      <c r="E196" s="2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3"/>
      <c r="B205" s="10"/>
      <c r="C205" s="10"/>
      <c r="D205" s="10"/>
      <c r="E205" s="10"/>
    </row>
    <row r="206" spans="1:5" ht="12.75">
      <c r="A206" s="9"/>
      <c r="B206" s="10"/>
      <c r="C206" s="10"/>
      <c r="D206" s="10"/>
      <c r="E206" s="10"/>
    </row>
    <row r="207" spans="1:5" ht="12.75">
      <c r="A207" s="14"/>
      <c r="B207" s="10"/>
      <c r="C207" s="10"/>
      <c r="D207" s="10"/>
      <c r="E207" s="10"/>
    </row>
    <row r="208" spans="1:5" ht="13.5" thickBot="1">
      <c r="A208" s="15"/>
      <c r="B208" s="10"/>
      <c r="C208" s="10"/>
      <c r="D208" s="10"/>
      <c r="E208" s="10"/>
    </row>
    <row r="209" spans="1:5" ht="13.5" thickTop="1">
      <c r="A209" s="12"/>
      <c r="B209" s="10"/>
      <c r="C209" s="10"/>
      <c r="D209" s="10"/>
      <c r="E209" s="10"/>
    </row>
    <row r="210" spans="1:5" ht="12.75">
      <c r="A210" s="12"/>
      <c r="B210" s="10"/>
      <c r="C210" s="10"/>
      <c r="D210" s="10"/>
      <c r="E210" s="10"/>
    </row>
    <row r="211" spans="1:5" ht="12.75">
      <c r="A211" s="13"/>
      <c r="B211" s="10"/>
      <c r="C211" s="10"/>
      <c r="D211" s="10"/>
      <c r="E211" s="10"/>
    </row>
    <row r="212" spans="1:5" ht="12.75">
      <c r="A212" s="14"/>
      <c r="B212" s="10"/>
      <c r="C212" s="10"/>
      <c r="D212" s="10"/>
      <c r="E212" s="10"/>
    </row>
    <row r="213" spans="1:5" ht="13.5" thickBot="1">
      <c r="A213" s="15"/>
      <c r="B213" s="10"/>
      <c r="C213" s="10"/>
      <c r="D213" s="10"/>
      <c r="E213" s="10"/>
    </row>
    <row r="214" spans="1:5" ht="13.5" thickTop="1">
      <c r="A214" s="12"/>
      <c r="B214" s="10"/>
      <c r="C214" s="10"/>
      <c r="D214" s="10"/>
      <c r="E214" s="10"/>
    </row>
    <row r="215" spans="1:5" ht="12.75">
      <c r="A215" s="12"/>
      <c r="B215" s="10"/>
      <c r="C215" s="10"/>
      <c r="D215" s="10"/>
      <c r="E215" s="10"/>
    </row>
    <row r="216" spans="1:5" ht="12.75">
      <c r="A216" s="12"/>
      <c r="B216" s="10"/>
      <c r="C216" s="10"/>
      <c r="D216" s="10"/>
      <c r="E216" s="10"/>
    </row>
    <row r="217" spans="1:5" ht="12.75">
      <c r="A217" s="16"/>
      <c r="B217" s="10"/>
      <c r="C217" s="10"/>
      <c r="D217" s="10"/>
      <c r="E217" s="10"/>
    </row>
    <row r="218" spans="1:5" ht="12.75">
      <c r="A218" s="12"/>
      <c r="B218" s="10"/>
      <c r="C218" s="10"/>
      <c r="D218" s="10"/>
      <c r="E218" s="10"/>
    </row>
    <row r="219" spans="1:5" ht="12.75">
      <c r="A219" s="13"/>
      <c r="B219" s="10"/>
      <c r="C219" s="10"/>
      <c r="D219" s="10"/>
      <c r="E219" s="10"/>
    </row>
    <row r="220" spans="1:5" ht="12.75">
      <c r="A220" s="13"/>
      <c r="B220" s="10"/>
      <c r="C220" s="10"/>
      <c r="D220" s="10"/>
      <c r="E220" s="10"/>
    </row>
    <row r="221" spans="1:5" ht="12.75">
      <c r="A221" s="13"/>
      <c r="B221" s="10"/>
      <c r="C221" s="10"/>
      <c r="D221" s="10"/>
      <c r="E221" s="10"/>
    </row>
    <row r="222" spans="1:5" ht="12.75">
      <c r="A222" s="13"/>
      <c r="B222" s="34"/>
      <c r="C222" s="10"/>
      <c r="D222" s="10"/>
      <c r="E222" s="10"/>
    </row>
    <row r="223" spans="1:5" ht="12.75">
      <c r="A223" s="13"/>
      <c r="B223" s="34"/>
      <c r="C223" s="10"/>
      <c r="D223" s="10"/>
      <c r="E223" s="10"/>
    </row>
    <row r="224" spans="1:5" ht="12.75">
      <c r="A224" s="13"/>
      <c r="B224" s="34"/>
      <c r="C224" s="10"/>
      <c r="D224" s="10"/>
      <c r="E224" s="10"/>
    </row>
    <row r="225" spans="1:5" ht="12.75">
      <c r="A225" s="14"/>
      <c r="B225" s="34"/>
      <c r="C225" s="10"/>
      <c r="D225" s="10"/>
      <c r="E225" s="10"/>
    </row>
    <row r="226" spans="1:5" ht="13.5" thickBot="1">
      <c r="A226" s="15"/>
      <c r="B226" s="34"/>
      <c r="C226" s="10"/>
      <c r="D226" s="10"/>
      <c r="E226" s="10"/>
    </row>
    <row r="227" spans="1:5" ht="13.5" thickTop="1">
      <c r="A227" s="12"/>
      <c r="B227" s="34"/>
      <c r="C227" s="10"/>
      <c r="D227" s="10"/>
      <c r="E227" s="10"/>
    </row>
    <row r="228" spans="1:5" ht="12.75">
      <c r="A228" s="12"/>
      <c r="B228" s="34"/>
      <c r="C228" s="10"/>
      <c r="D228" s="10"/>
      <c r="E228" s="10"/>
    </row>
    <row r="229" spans="1:5" ht="12.75">
      <c r="A229" s="13"/>
      <c r="B229" s="34"/>
      <c r="C229" s="10"/>
      <c r="D229" s="10"/>
      <c r="E229" s="10"/>
    </row>
    <row r="230" spans="1:5" ht="12.75">
      <c r="A230" s="13"/>
      <c r="B230" s="34"/>
      <c r="C230" s="10"/>
      <c r="D230" s="10"/>
      <c r="E230" s="10"/>
    </row>
    <row r="231" spans="1:5" ht="12.75">
      <c r="A231" s="17"/>
      <c r="B231" s="34"/>
      <c r="C231" s="10"/>
      <c r="D231" s="10"/>
      <c r="E231" s="10"/>
    </row>
    <row r="232" spans="1:5" ht="12.75">
      <c r="A232" s="12"/>
      <c r="B232" s="34"/>
      <c r="C232" s="10"/>
      <c r="D232" s="10"/>
      <c r="E232" s="10"/>
    </row>
    <row r="233" spans="1:5" ht="12.75">
      <c r="A233" s="13"/>
      <c r="B233" s="34"/>
      <c r="C233" s="10"/>
      <c r="D233" s="10"/>
      <c r="E233" s="10"/>
    </row>
    <row r="234" spans="1:5" ht="12.75">
      <c r="A234" s="13"/>
      <c r="B234" s="34"/>
      <c r="C234" s="10"/>
      <c r="D234" s="10"/>
      <c r="E234" s="10"/>
    </row>
    <row r="235" spans="1:5" ht="12.75">
      <c r="A235" s="13"/>
      <c r="B235" s="34"/>
      <c r="C235" s="10"/>
      <c r="D235" s="10"/>
      <c r="E235" s="10"/>
    </row>
    <row r="236" spans="1:5" ht="12.75">
      <c r="A236" s="13"/>
      <c r="B236" s="34"/>
      <c r="C236" s="10"/>
      <c r="D236" s="10"/>
      <c r="E236" s="10"/>
    </row>
    <row r="237" spans="1:5" ht="12.75">
      <c r="A237" s="13"/>
      <c r="B237" s="34"/>
      <c r="C237" s="10"/>
      <c r="D237" s="10"/>
      <c r="E237" s="10"/>
    </row>
    <row r="238" spans="1:5" ht="12.75">
      <c r="A238" s="13"/>
      <c r="B238" s="34"/>
      <c r="C238" s="10"/>
      <c r="D238" s="10"/>
      <c r="E238" s="10"/>
    </row>
    <row r="239" spans="1:5" ht="12.75">
      <c r="A239" s="13"/>
      <c r="B239" s="34"/>
      <c r="C239" s="10"/>
      <c r="D239" s="10"/>
      <c r="E239" s="10"/>
    </row>
    <row r="240" spans="1:5" ht="12.75">
      <c r="A240" s="11"/>
      <c r="B240" s="34"/>
      <c r="C240" s="10"/>
      <c r="D240" s="10"/>
      <c r="E240" s="10"/>
    </row>
    <row r="241" spans="1:5" ht="12.75">
      <c r="A241" s="13"/>
      <c r="B241" s="34"/>
      <c r="C241" s="10"/>
      <c r="D241" s="10"/>
      <c r="E241" s="10"/>
    </row>
    <row r="242" spans="1:5" ht="12.75">
      <c r="A242" s="11"/>
      <c r="B242" s="34"/>
      <c r="C242" s="10"/>
      <c r="D242" s="10"/>
      <c r="E242" s="10"/>
    </row>
    <row r="243" spans="1:5" ht="12.75">
      <c r="A243" s="13"/>
      <c r="B243" s="34"/>
      <c r="C243" s="10"/>
      <c r="D243" s="10"/>
      <c r="E243" s="10"/>
    </row>
    <row r="244" spans="1:5" ht="12.75">
      <c r="A244" s="13"/>
      <c r="B244" s="34"/>
      <c r="C244" s="10"/>
      <c r="D244" s="10"/>
      <c r="E244" s="10"/>
    </row>
    <row r="245" spans="1:5" ht="12.75">
      <c r="A245" s="11"/>
      <c r="B245" s="34"/>
      <c r="C245" s="10"/>
      <c r="D245" s="10"/>
      <c r="E245" s="10"/>
    </row>
    <row r="246" spans="1:5" ht="12.75">
      <c r="A246" s="13"/>
      <c r="B246" s="34"/>
      <c r="C246" s="10"/>
      <c r="D246" s="10"/>
      <c r="E246" s="10"/>
    </row>
    <row r="247" spans="1:5" ht="12.75">
      <c r="A247" s="14"/>
      <c r="B247" s="34"/>
      <c r="C247" s="10"/>
      <c r="D247" s="10"/>
      <c r="E247" s="10"/>
    </row>
    <row r="248" spans="1:5" ht="13.5" thickBot="1">
      <c r="A248" s="15"/>
      <c r="B248" s="34"/>
      <c r="C248" s="10"/>
      <c r="D248" s="10"/>
      <c r="E248" s="10"/>
    </row>
    <row r="249" spans="1:5" ht="13.5" thickTop="1">
      <c r="A249" s="12"/>
      <c r="B249" s="34"/>
      <c r="C249" s="10"/>
      <c r="D249" s="10"/>
      <c r="E249" s="10"/>
    </row>
    <row r="250" spans="1:5" ht="13.5" thickBot="1">
      <c r="A250" s="15"/>
      <c r="B250" s="34"/>
      <c r="C250" s="10"/>
      <c r="D250" s="10"/>
      <c r="E250" s="10"/>
    </row>
    <row r="251" spans="1:5" ht="13.5" thickTop="1">
      <c r="A251" s="11"/>
      <c r="B251" s="34"/>
      <c r="C251" s="10"/>
      <c r="D251" s="10"/>
      <c r="E251" s="10"/>
    </row>
    <row r="252" spans="1:5" ht="12.75">
      <c r="A252" s="12"/>
      <c r="B252" s="34"/>
      <c r="C252" s="10"/>
      <c r="D252" s="10"/>
      <c r="E252" s="10"/>
    </row>
    <row r="253" spans="1:5" ht="13.5" thickBot="1">
      <c r="A253" s="18"/>
      <c r="B253" s="34"/>
      <c r="C253" s="10"/>
      <c r="D253" s="10"/>
      <c r="E253" s="10"/>
    </row>
    <row r="254" spans="1:5" ht="13.5" thickTop="1">
      <c r="A254" s="12"/>
      <c r="B254" s="34"/>
      <c r="C254" s="10"/>
      <c r="D254" s="10"/>
      <c r="E254" s="10"/>
    </row>
    <row r="255" spans="1:5" ht="12.75">
      <c r="A255" s="11"/>
      <c r="B255" s="34"/>
      <c r="C255" s="10"/>
      <c r="D255" s="10"/>
      <c r="E255" s="10"/>
    </row>
    <row r="256" spans="1:5" ht="13.5" thickBot="1">
      <c r="A256" s="18"/>
      <c r="B256" s="34"/>
      <c r="C256" s="10"/>
      <c r="D256" s="10"/>
      <c r="E256" s="10"/>
    </row>
    <row r="257" spans="1:5" ht="13.5" thickTop="1">
      <c r="A257" s="12"/>
      <c r="B257" s="34"/>
      <c r="C257" s="10"/>
      <c r="D257" s="10"/>
      <c r="E257" s="10"/>
    </row>
    <row r="258" spans="1:5" ht="12.75">
      <c r="A258" s="12"/>
      <c r="B258" s="34"/>
      <c r="C258" s="10"/>
      <c r="D258" s="10"/>
      <c r="E258" s="10"/>
    </row>
    <row r="259" spans="1:5" ht="12.75">
      <c r="A259" s="13"/>
      <c r="B259" s="34"/>
      <c r="C259" s="10"/>
      <c r="D259" s="10"/>
      <c r="E259" s="10"/>
    </row>
    <row r="260" spans="1:5" ht="12.75">
      <c r="A260" s="13"/>
      <c r="B260" s="34"/>
      <c r="C260" s="10"/>
      <c r="D260" s="10"/>
      <c r="E260" s="10"/>
    </row>
    <row r="261" spans="1:2" ht="12.75">
      <c r="A261" s="13"/>
      <c r="B261" s="34"/>
    </row>
    <row r="262" spans="1:2" ht="12.75">
      <c r="A262" s="13"/>
      <c r="B262" s="34"/>
    </row>
    <row r="263" spans="1:3" ht="12.75">
      <c r="A263" s="13"/>
      <c r="B263" s="34">
        <f>+B100-B187</f>
        <v>0</v>
      </c>
      <c r="C263" s="25">
        <f>+C100-C187</f>
        <v>0</v>
      </c>
    </row>
    <row r="264" spans="1:2" ht="12.75">
      <c r="A264" s="13"/>
      <c r="B264" s="34"/>
    </row>
    <row r="265" spans="1:2" ht="12.75">
      <c r="A265" s="13"/>
      <c r="B265" s="34"/>
    </row>
    <row r="266" spans="1:2" ht="12.75">
      <c r="A266" s="13"/>
      <c r="B266" s="34"/>
    </row>
    <row r="267" spans="1:2" ht="12.75">
      <c r="A267" s="13"/>
      <c r="B267" s="34"/>
    </row>
    <row r="268" spans="1:2" ht="12.75">
      <c r="A268" s="11"/>
      <c r="B268" s="34"/>
    </row>
    <row r="269" spans="1:2" ht="12.75">
      <c r="A269" s="13"/>
      <c r="B269" s="34"/>
    </row>
    <row r="270" spans="1:2" ht="12.75">
      <c r="A270" s="13"/>
      <c r="B270" s="34"/>
    </row>
    <row r="271" spans="1:2" ht="12.75">
      <c r="A271" s="13"/>
      <c r="B271" s="34"/>
    </row>
    <row r="272" spans="1:2" ht="12.75">
      <c r="A272" s="13"/>
      <c r="B272" s="34"/>
    </row>
    <row r="273" spans="1:2" ht="12.75">
      <c r="A273" s="13"/>
      <c r="B273" s="34"/>
    </row>
    <row r="274" spans="1:2" ht="12.75">
      <c r="A274" s="13"/>
      <c r="B274" s="34"/>
    </row>
    <row r="275" spans="1:2" ht="12.75">
      <c r="A275" s="13"/>
      <c r="B275" s="34"/>
    </row>
    <row r="276" spans="1:2" ht="12.75">
      <c r="A276" s="29"/>
      <c r="B276" s="34"/>
    </row>
    <row r="277" spans="1:2" ht="12.75">
      <c r="A277" s="12"/>
      <c r="B277" s="34"/>
    </row>
    <row r="278" spans="1:2" ht="13.5" thickBot="1">
      <c r="A278" s="15"/>
      <c r="B278" s="34"/>
    </row>
    <row r="279" spans="1:2" ht="13.5" thickTop="1">
      <c r="A279" s="20"/>
      <c r="B279" s="34"/>
    </row>
    <row r="280" spans="1:2" ht="13.5" thickBot="1">
      <c r="A280" s="15"/>
      <c r="B280" s="34"/>
    </row>
    <row r="281" spans="1:2" ht="13.5" thickTop="1">
      <c r="A281" s="20"/>
      <c r="B281" s="34"/>
    </row>
    <row r="282" spans="1:2" ht="12.75">
      <c r="A282" s="12"/>
      <c r="B282" s="34"/>
    </row>
    <row r="283" spans="1:2" ht="12.75">
      <c r="A283" s="12"/>
      <c r="B283" s="34"/>
    </row>
    <row r="284" spans="1:2" ht="12.75">
      <c r="A284" s="12"/>
      <c r="B284" s="34"/>
    </row>
    <row r="285" spans="1:2" ht="12.75">
      <c r="A285" s="13"/>
      <c r="B285" s="34"/>
    </row>
    <row r="286" spans="1:2" ht="12.75">
      <c r="A286" s="13"/>
      <c r="B286" s="34"/>
    </row>
    <row r="287" spans="1:2" ht="12.75">
      <c r="A287" s="14"/>
      <c r="B287" s="34"/>
    </row>
    <row r="288" spans="1:2" ht="13.5" thickBot="1">
      <c r="A288" s="15"/>
      <c r="B288" s="34"/>
    </row>
    <row r="289" spans="1:2" ht="13.5" thickTop="1">
      <c r="A289" s="12"/>
      <c r="B289" s="34"/>
    </row>
    <row r="290" spans="1:2" ht="12.75">
      <c r="A290" s="12"/>
      <c r="B290" s="34"/>
    </row>
    <row r="291" spans="1:2" ht="12.75">
      <c r="A291" s="12"/>
      <c r="B291" s="34"/>
    </row>
    <row r="292" spans="1:2" ht="12.75">
      <c r="A292" s="13"/>
      <c r="B292" s="34"/>
    </row>
    <row r="293" spans="1:2" ht="12.75">
      <c r="A293" s="27"/>
      <c r="B293" s="34"/>
    </row>
    <row r="294" spans="1:2" ht="12.75">
      <c r="A294" s="28"/>
      <c r="B294" s="34"/>
    </row>
    <row r="295" spans="1:2" ht="12.75">
      <c r="A295" s="29"/>
      <c r="B295" s="34"/>
    </row>
    <row r="296" spans="1:2" ht="12.75">
      <c r="A296" s="16"/>
      <c r="B296" s="34"/>
    </row>
    <row r="297" spans="1:2" ht="13.5" thickBot="1">
      <c r="A297" s="15"/>
      <c r="B297" s="34"/>
    </row>
    <row r="298" spans="1:2" ht="14.25" thickBot="1" thickTop="1">
      <c r="A298" s="15"/>
      <c r="B298" s="34"/>
    </row>
    <row r="299" spans="1:2" ht="14.25" thickBot="1" thickTop="1">
      <c r="A299" s="15"/>
      <c r="B299" s="34"/>
    </row>
    <row r="300" spans="1:2" ht="13.5" thickTop="1">
      <c r="A300" s="12"/>
      <c r="B300" s="34"/>
    </row>
    <row r="301" spans="1:2" ht="12.75">
      <c r="A301" s="12"/>
      <c r="B301" s="34"/>
    </row>
    <row r="302" spans="1:2" ht="12.75">
      <c r="A302" s="12"/>
      <c r="B302" s="34"/>
    </row>
    <row r="303" spans="1:2" ht="12.75">
      <c r="A303" s="12"/>
      <c r="B303" s="34"/>
    </row>
    <row r="304" spans="1:2" ht="12.75">
      <c r="A304" s="11"/>
      <c r="B304" s="34"/>
    </row>
    <row r="305" spans="1:2" ht="12.75">
      <c r="A305" s="16"/>
      <c r="B305" s="34"/>
    </row>
    <row r="306" spans="1:2" ht="12.75">
      <c r="A306" s="13"/>
      <c r="B306" s="34"/>
    </row>
    <row r="307" spans="1:2" ht="12.75">
      <c r="A307" s="14"/>
      <c r="B307" s="34"/>
    </row>
    <row r="308" spans="1:2" ht="13.5" thickBot="1">
      <c r="A308" s="15"/>
      <c r="B308" s="34"/>
    </row>
    <row r="309" spans="1:2" ht="13.5" thickTop="1">
      <c r="A309" s="12"/>
      <c r="B309" s="34"/>
    </row>
    <row r="310" spans="1:2" ht="12.75">
      <c r="A310" s="12"/>
      <c r="B310" s="34"/>
    </row>
    <row r="311" spans="1:2" ht="12.75">
      <c r="A311" s="12"/>
      <c r="B311" s="34"/>
    </row>
    <row r="312" spans="1:2" ht="12.75">
      <c r="A312" s="12"/>
      <c r="B312" s="34"/>
    </row>
    <row r="313" spans="1:2" ht="13.5" thickBot="1">
      <c r="A313" s="15"/>
      <c r="B313" s="34"/>
    </row>
    <row r="314" spans="1:2" ht="13.5" thickTop="1">
      <c r="A314" s="20"/>
      <c r="B314" s="34"/>
    </row>
    <row r="315" spans="1:2" ht="12.75">
      <c r="A315" s="13"/>
      <c r="B315" s="34"/>
    </row>
    <row r="316" spans="1:2" ht="12.75">
      <c r="A316" s="13"/>
      <c r="B316" s="34"/>
    </row>
    <row r="317" spans="1:2" ht="12.75">
      <c r="A317" s="13"/>
      <c r="B317" s="34"/>
    </row>
    <row r="318" spans="1:2" ht="13.5" thickBot="1">
      <c r="A318" s="18"/>
      <c r="B318" s="34"/>
    </row>
    <row r="319" spans="1:2" ht="13.5" thickTop="1">
      <c r="A319" s="13"/>
      <c r="B319" s="34"/>
    </row>
    <row r="320" spans="1:2" ht="13.5" thickBot="1">
      <c r="A320" s="15"/>
      <c r="B320" s="34"/>
    </row>
    <row r="321" spans="1:2" ht="13.5" thickTop="1">
      <c r="A321" s="13"/>
      <c r="B321" s="34"/>
    </row>
    <row r="322" spans="1:2" ht="12.75">
      <c r="A322" s="16"/>
      <c r="B322" s="34"/>
    </row>
    <row r="323" spans="1:2" ht="13.5" thickBot="1">
      <c r="A323" s="15"/>
      <c r="B323" s="34"/>
    </row>
    <row r="324" spans="1:2" ht="14.25" thickBot="1" thickTop="1">
      <c r="A324" s="15"/>
      <c r="B324" s="34"/>
    </row>
    <row r="325" spans="1:2" ht="13.5" thickTop="1">
      <c r="A325" s="13"/>
      <c r="B325" s="34"/>
    </row>
    <row r="326" spans="1:2" ht="12.75">
      <c r="A326" s="12"/>
      <c r="B326" s="34"/>
    </row>
    <row r="327" spans="1:2" ht="12.75">
      <c r="A327" s="13"/>
      <c r="B327" s="34"/>
    </row>
    <row r="328" spans="1:2" ht="12.75">
      <c r="A328" s="13"/>
      <c r="B328" s="34"/>
    </row>
    <row r="329" spans="1:2" ht="12.75">
      <c r="A329" s="13"/>
      <c r="B329" s="34"/>
    </row>
    <row r="330" spans="1:2" ht="12.75">
      <c r="A330" s="13"/>
      <c r="B330" s="34"/>
    </row>
    <row r="331" spans="1:2" ht="12.75">
      <c r="A331" s="29"/>
      <c r="B331" s="34"/>
    </row>
    <row r="332" spans="1:2" ht="12.75">
      <c r="A332" s="12"/>
      <c r="B332" s="34"/>
    </row>
    <row r="333" spans="1:2" ht="13.5" thickBot="1">
      <c r="A333" s="15"/>
      <c r="B333" s="34"/>
    </row>
    <row r="334" spans="1:2" ht="13.5" thickTop="1">
      <c r="A334" s="13"/>
      <c r="B334" s="34"/>
    </row>
    <row r="335" spans="1:2" ht="12.75">
      <c r="A335" s="13"/>
      <c r="B335" s="34"/>
    </row>
    <row r="336" spans="1:2" ht="12.75">
      <c r="A336" s="13"/>
      <c r="B336" s="34"/>
    </row>
    <row r="337" spans="1:2" ht="12.75">
      <c r="A337" s="13"/>
      <c r="B337" s="34"/>
    </row>
    <row r="338" spans="1:2" ht="12.75">
      <c r="A338" s="9"/>
      <c r="B338" s="34"/>
    </row>
    <row r="339" spans="1:2" ht="12.75">
      <c r="A339" s="23"/>
      <c r="B339" s="34"/>
    </row>
    <row r="340" spans="1:2" ht="12.75">
      <c r="A340" s="13"/>
      <c r="B340" s="34"/>
    </row>
    <row r="341" spans="1:2" ht="13.5" thickBot="1">
      <c r="A341" s="24"/>
      <c r="B341" s="34"/>
    </row>
    <row r="342" spans="1:2" ht="14.25" thickBot="1" thickTop="1">
      <c r="A342" s="15"/>
      <c r="B342" s="34"/>
    </row>
    <row r="343" spans="1:2" ht="13.5" thickTop="1">
      <c r="A343" s="12"/>
      <c r="B343" s="34"/>
    </row>
    <row r="344" spans="1:2" ht="12.75">
      <c r="A344" s="12"/>
      <c r="B344" s="34"/>
    </row>
    <row r="345" spans="1:2" ht="12.75">
      <c r="A345" s="12"/>
      <c r="B345" s="34"/>
    </row>
    <row r="346" spans="1:2" ht="12.75">
      <c r="A346" s="13"/>
      <c r="B346" s="34"/>
    </row>
    <row r="347" spans="1:2" ht="12.75">
      <c r="A347" s="11"/>
      <c r="B347" s="34"/>
    </row>
    <row r="348" spans="1:2" ht="13.5" thickBot="1">
      <c r="A348" s="18"/>
      <c r="B348" s="34"/>
    </row>
    <row r="349" spans="1:2" ht="13.5" thickTop="1">
      <c r="A349" s="12"/>
      <c r="B349" s="34"/>
    </row>
    <row r="350" spans="1:2" ht="12.75">
      <c r="A350" s="13"/>
      <c r="B350" s="34"/>
    </row>
    <row r="351" spans="1:2" ht="12.75">
      <c r="A351" s="13"/>
      <c r="B351" s="34"/>
    </row>
    <row r="352" spans="1:2" ht="12.75">
      <c r="A352" s="12"/>
      <c r="B352" s="34"/>
    </row>
    <row r="353" spans="1:2" ht="12.75">
      <c r="A353" s="13"/>
      <c r="B353" s="34"/>
    </row>
    <row r="354" spans="1:2" ht="12.75">
      <c r="A354" s="13"/>
      <c r="B354" s="34"/>
    </row>
    <row r="355" spans="1:2" ht="12.75">
      <c r="A355" s="12"/>
      <c r="B355" s="34"/>
    </row>
    <row r="356" spans="1:2" ht="12.75">
      <c r="A356" s="12"/>
      <c r="B356" s="34"/>
    </row>
    <row r="357" spans="1:2" ht="12.75">
      <c r="A357" s="13"/>
      <c r="B357" s="34"/>
    </row>
    <row r="358" spans="1:2" ht="12.75">
      <c r="A358" s="11"/>
      <c r="B358" s="34"/>
    </row>
    <row r="359" spans="1:2" ht="12.75">
      <c r="A359" s="13"/>
      <c r="B359" s="34"/>
    </row>
    <row r="360" spans="1:2" ht="12.75">
      <c r="A360" s="13"/>
      <c r="B360" s="34"/>
    </row>
    <row r="361" spans="1:2" ht="12.75">
      <c r="A361" s="13"/>
      <c r="B361" s="34"/>
    </row>
    <row r="362" spans="1:2" ht="12.75">
      <c r="A362" s="13"/>
      <c r="B362" s="34"/>
    </row>
    <row r="363" spans="1:2" ht="12.75">
      <c r="A363" s="13"/>
      <c r="B363" s="34"/>
    </row>
    <row r="364" spans="1:2" ht="12.75">
      <c r="A364" s="13"/>
      <c r="B364" s="34"/>
    </row>
    <row r="365" spans="1:2" ht="12.75">
      <c r="A365" s="13"/>
      <c r="B365" s="34"/>
    </row>
    <row r="366" spans="1:2" ht="12.75">
      <c r="A366" s="13"/>
      <c r="B366" s="34"/>
    </row>
    <row r="367" spans="1:2" ht="12.75">
      <c r="A367" s="13"/>
      <c r="B367" s="34"/>
    </row>
    <row r="368" spans="1:2" ht="12.75">
      <c r="A368" s="13"/>
      <c r="B368" s="34"/>
    </row>
    <row r="369" spans="1:2" ht="12.75">
      <c r="A369" s="13"/>
      <c r="B369" s="34"/>
    </row>
    <row r="370" spans="1:2" ht="12.75">
      <c r="A370" s="13"/>
      <c r="B370" s="34"/>
    </row>
    <row r="371" spans="1:2" ht="12.75">
      <c r="A371" s="13"/>
      <c r="B371" s="34"/>
    </row>
    <row r="372" spans="1:2" ht="12.75">
      <c r="A372" s="13"/>
      <c r="B372" s="34"/>
    </row>
    <row r="373" spans="1:2" ht="12.75">
      <c r="A373" s="13"/>
      <c r="B373" s="34"/>
    </row>
    <row r="374" spans="1:2" ht="12.75">
      <c r="A374" s="13"/>
      <c r="B374" s="34"/>
    </row>
    <row r="375" spans="1:2" ht="12.75">
      <c r="A375" s="13"/>
      <c r="B375" s="34"/>
    </row>
    <row r="376" spans="1:2" ht="12.75">
      <c r="A376" s="13"/>
      <c r="B376" s="34"/>
    </row>
    <row r="377" spans="1:2" ht="12.75">
      <c r="A377" s="13"/>
      <c r="B377" s="34"/>
    </row>
    <row r="378" spans="1:2" ht="12.75">
      <c r="A378" s="13"/>
      <c r="B378" s="34"/>
    </row>
    <row r="379" spans="1:2" ht="12.75">
      <c r="A379" s="13"/>
      <c r="B379" s="34"/>
    </row>
    <row r="380" spans="1:2" ht="12.75">
      <c r="A380" s="13"/>
      <c r="B380" s="34"/>
    </row>
    <row r="381" spans="1:2" ht="12.75">
      <c r="A381" s="20"/>
      <c r="B381" s="34"/>
    </row>
    <row r="382" spans="1:2" ht="12.75">
      <c r="A382" s="20"/>
      <c r="B382" s="34"/>
    </row>
    <row r="383" spans="1:2" ht="12.75">
      <c r="A383" s="11"/>
      <c r="B383" s="34"/>
    </row>
    <row r="384" spans="1:2" ht="12.75">
      <c r="A384" s="13"/>
      <c r="B384" s="34"/>
    </row>
    <row r="385" spans="1:2" ht="12.75">
      <c r="A385" s="11"/>
      <c r="B385" s="34"/>
    </row>
    <row r="386" spans="1:2" ht="12.75">
      <c r="A386" s="13"/>
      <c r="B386" s="34"/>
    </row>
    <row r="387" spans="1:2" ht="12.75">
      <c r="A387" s="13"/>
      <c r="B387" s="34"/>
    </row>
    <row r="388" spans="1:2" ht="12.75">
      <c r="A388" s="13"/>
      <c r="B388" s="34"/>
    </row>
    <row r="389" spans="1:2" ht="12.75">
      <c r="A389" s="13"/>
      <c r="B389" s="34"/>
    </row>
    <row r="390" spans="1:2" ht="12.75">
      <c r="A390" s="13"/>
      <c r="B390" s="34"/>
    </row>
    <row r="391" spans="1:2" ht="12.75">
      <c r="A391" s="14"/>
      <c r="B391" s="34"/>
    </row>
    <row r="392" spans="1:2" ht="13.5" thickBot="1">
      <c r="A392" s="15"/>
      <c r="B392" s="34"/>
    </row>
    <row r="393" spans="1:2" ht="14.25" thickBot="1" thickTop="1">
      <c r="A393" s="24"/>
      <c r="B393" s="34"/>
    </row>
    <row r="394" ht="13.5" thickTop="1">
      <c r="B394" s="34"/>
    </row>
    <row r="395" ht="12.75">
      <c r="B395" s="34"/>
    </row>
    <row r="396" ht="12.75">
      <c r="B396" s="34"/>
    </row>
    <row r="397" ht="12.75">
      <c r="B397" s="34"/>
    </row>
    <row r="398" ht="12.75">
      <c r="B398" s="34"/>
    </row>
    <row r="399" ht="12.75">
      <c r="B399" s="34"/>
    </row>
    <row r="400" ht="12.75">
      <c r="B400" s="34"/>
    </row>
    <row r="401" ht="12.75">
      <c r="B401" s="34"/>
    </row>
    <row r="402" ht="12.75">
      <c r="B402" s="34"/>
    </row>
    <row r="403" ht="12.75">
      <c r="B403" s="34"/>
    </row>
    <row r="404" ht="12.75">
      <c r="B404" s="34"/>
    </row>
    <row r="405" ht="12.75">
      <c r="B405" s="34"/>
    </row>
    <row r="406" ht="12.75">
      <c r="B406" s="34"/>
    </row>
    <row r="407" ht="12.75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  <row r="748" ht="12.75">
      <c r="B748" s="34"/>
    </row>
    <row r="749" ht="12.75">
      <c r="B749" s="34"/>
    </row>
    <row r="750" ht="12.75">
      <c r="B750" s="34"/>
    </row>
    <row r="751" ht="12.75">
      <c r="B751" s="34"/>
    </row>
    <row r="752" ht="12.75">
      <c r="B752" s="34"/>
    </row>
    <row r="753" ht="12.75">
      <c r="B753" s="34"/>
    </row>
    <row r="754" ht="12.75">
      <c r="B754" s="34"/>
    </row>
    <row r="755" ht="12.75">
      <c r="B755" s="34"/>
    </row>
    <row r="756" ht="12.75">
      <c r="B756" s="34"/>
    </row>
    <row r="757" ht="12.75">
      <c r="B757" s="34"/>
    </row>
    <row r="758" ht="12.75">
      <c r="B758" s="34"/>
    </row>
    <row r="759" ht="12.75">
      <c r="B759" s="34"/>
    </row>
    <row r="760" ht="12.75">
      <c r="B760" s="34"/>
    </row>
    <row r="761" ht="12.75">
      <c r="B761" s="34"/>
    </row>
    <row r="762" ht="12.75">
      <c r="B762" s="34"/>
    </row>
    <row r="763" ht="12.75">
      <c r="B763" s="34"/>
    </row>
    <row r="764" ht="12.75">
      <c r="B764" s="34"/>
    </row>
    <row r="765" ht="12.75">
      <c r="B765" s="34"/>
    </row>
    <row r="766" ht="12.75">
      <c r="B766" s="34"/>
    </row>
    <row r="767" ht="12.75">
      <c r="B767" s="34"/>
    </row>
    <row r="768" ht="12.75">
      <c r="B768" s="34"/>
    </row>
    <row r="769" ht="12.75">
      <c r="B769" s="34"/>
    </row>
    <row r="770" ht="12.75">
      <c r="B770" s="34"/>
    </row>
    <row r="771" ht="12.75">
      <c r="B771" s="34"/>
    </row>
    <row r="772" ht="12.75">
      <c r="B772" s="34"/>
    </row>
    <row r="773" ht="12.75">
      <c r="B773" s="34"/>
    </row>
    <row r="774" ht="12.75">
      <c r="B774" s="34"/>
    </row>
    <row r="775" ht="12.75">
      <c r="B775" s="34"/>
    </row>
    <row r="776" ht="12.75">
      <c r="B776" s="34"/>
    </row>
    <row r="777" ht="12.75">
      <c r="B777" s="34"/>
    </row>
    <row r="778" ht="12.75">
      <c r="B778" s="34"/>
    </row>
    <row r="779" ht="12.75">
      <c r="B779" s="34"/>
    </row>
    <row r="780" ht="12.75">
      <c r="B780" s="34"/>
    </row>
    <row r="781" ht="12.75">
      <c r="B781" s="34"/>
    </row>
    <row r="782" ht="12.75">
      <c r="B782" s="34"/>
    </row>
    <row r="783" ht="12.75">
      <c r="B783" s="34"/>
    </row>
    <row r="784" ht="12.75">
      <c r="B784" s="34"/>
    </row>
    <row r="785" ht="12.75">
      <c r="B785" s="34"/>
    </row>
    <row r="786" ht="12.75">
      <c r="B786" s="34"/>
    </row>
    <row r="787" ht="12.75">
      <c r="B787" s="34"/>
    </row>
  </sheetData>
  <printOptions/>
  <pageMargins left="0" right="0" top="1" bottom="1" header="0.5" footer="0.5"/>
  <pageSetup horizontalDpi="1200" verticalDpi="1200" orientation="portrait" scale="77" r:id="rId1"/>
  <rowBreaks count="2" manualBreakCount="2">
    <brk id="67" max="4" man="1"/>
    <brk id="1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FMS</cp:lastModifiedBy>
  <cp:lastPrinted>2008-11-05T20:30:43Z</cp:lastPrinted>
  <dcterms:created xsi:type="dcterms:W3CDTF">2001-10-09T18:55:54Z</dcterms:created>
  <dcterms:modified xsi:type="dcterms:W3CDTF">2008-11-24T18:55:27Z</dcterms:modified>
  <cp:category/>
  <cp:version/>
  <cp:contentType/>
  <cp:contentStatus/>
</cp:coreProperties>
</file>