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T:\SD-OSD\Data from CARS database\CAP 18-01\Guidance Documentation\Documents that will be included in update #2\"/>
    </mc:Choice>
  </mc:AlternateContent>
  <xr:revisionPtr revIDLastSave="0" documentId="13_ncr:1_{E2C0D929-CAB2-40DF-830D-A0171328EC94}" xr6:coauthVersionLast="45" xr6:coauthVersionMax="45" xr10:uidLastSave="{00000000-0000-0000-0000-000000000000}"/>
  <bookViews>
    <workbookView xWindow="-28920" yWindow="-120" windowWidth="29040" windowHeight="15840" tabRatio="693" activeTab="2" xr2:uid="{4BDB87C4-82E1-47CC-9764-C7F71416F61F}"/>
  </bookViews>
  <sheets>
    <sheet name="Reasons to Reclass List" sheetId="1" r:id="rId1"/>
    <sheet name="Questionnaire" sheetId="2" r:id="rId2"/>
    <sheet name="Reclass Template" sheetId="3" r:id="rId3"/>
    <sheet name="Reclassifications Reported" sheetId="4" r:id="rId4"/>
    <sheet name="Source Transactions Reported" sheetId="5" r:id="rId5"/>
  </sheets>
  <definedNames>
    <definedName name="_xlnm._FilterDatabase" localSheetId="4" hidden="1">'Source Transactions Reported'!$A$1:$AK$138</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38" i="5" l="1"/>
  <c r="X138" i="5"/>
  <c r="K14" i="4"/>
  <c r="J14" i="4"/>
  <c r="A83" i="3"/>
  <c r="AD55" i="3"/>
  <c r="AE55" i="3"/>
  <c r="AF55" i="3"/>
  <c r="AD56" i="3"/>
  <c r="AE56" i="3"/>
  <c r="AF56" i="3"/>
  <c r="AD57" i="3"/>
  <c r="AE57" i="3"/>
  <c r="AF57" i="3"/>
  <c r="AD58" i="3"/>
  <c r="AE58" i="3"/>
  <c r="AF58" i="3"/>
  <c r="AD59" i="3"/>
  <c r="AE59" i="3"/>
  <c r="AF59" i="3"/>
  <c r="AD60" i="3"/>
  <c r="AE60" i="3"/>
  <c r="AF60" i="3"/>
  <c r="AD61" i="3"/>
  <c r="AE61" i="3"/>
  <c r="AF61" i="3"/>
  <c r="AD62" i="3"/>
  <c r="AE62" i="3"/>
  <c r="AF62" i="3"/>
  <c r="AD63" i="3"/>
  <c r="AE63" i="3"/>
  <c r="AF63" i="3"/>
  <c r="AD64" i="3"/>
  <c r="AE64" i="3"/>
  <c r="AF64" i="3"/>
  <c r="AD65" i="3"/>
  <c r="AE65" i="3"/>
  <c r="AF65" i="3"/>
  <c r="AD66" i="3"/>
  <c r="AE66" i="3"/>
  <c r="AF66" i="3"/>
  <c r="AD67" i="3"/>
  <c r="AE67" i="3"/>
  <c r="AF67" i="3"/>
  <c r="AD68" i="3"/>
  <c r="AE68" i="3"/>
  <c r="AF68" i="3"/>
  <c r="AD69" i="3"/>
  <c r="AE69" i="3"/>
  <c r="AF69" i="3"/>
  <c r="AD70" i="3"/>
  <c r="AE70" i="3"/>
  <c r="AF70" i="3"/>
  <c r="AD71" i="3"/>
  <c r="AE71" i="3"/>
  <c r="AF71" i="3"/>
  <c r="AD72" i="3"/>
  <c r="AE72" i="3"/>
  <c r="AF72" i="3"/>
  <c r="AD73" i="3"/>
  <c r="AE73" i="3"/>
  <c r="AF73" i="3"/>
  <c r="AF74" i="3"/>
  <c r="A82" i="3"/>
  <c r="A81" i="3"/>
  <c r="A80" i="3"/>
  <c r="A79" i="3"/>
  <c r="A78" i="3"/>
  <c r="A77" i="3"/>
  <c r="A76" i="3"/>
  <c r="AE74" i="3"/>
  <c r="AC45" i="3"/>
  <c r="AE75" i="3"/>
  <c r="A75" i="3"/>
  <c r="AD74" i="3"/>
  <c r="AA74" i="3"/>
  <c r="Z74" i="3"/>
  <c r="A74" i="3"/>
  <c r="AG73" i="3"/>
  <c r="A73" i="3"/>
  <c r="AG72" i="3"/>
  <c r="A72" i="3"/>
  <c r="AG71" i="3"/>
  <c r="A71" i="3"/>
  <c r="AG70" i="3"/>
  <c r="A70" i="3"/>
  <c r="AG69" i="3"/>
  <c r="A69" i="3"/>
  <c r="AG68" i="3"/>
  <c r="A68" i="3"/>
  <c r="AG67" i="3"/>
  <c r="A67" i="3"/>
  <c r="AG66" i="3"/>
  <c r="A66" i="3"/>
  <c r="AG65" i="3"/>
  <c r="A65" i="3"/>
  <c r="AG64" i="3"/>
  <c r="A64" i="3"/>
  <c r="AG63" i="3"/>
  <c r="A63" i="3"/>
  <c r="AG62" i="3"/>
  <c r="A62" i="3"/>
  <c r="AG61" i="3"/>
  <c r="A61" i="3"/>
  <c r="AG60" i="3"/>
  <c r="A60" i="3"/>
  <c r="AG59" i="3"/>
  <c r="A59" i="3"/>
  <c r="AG58" i="3"/>
  <c r="AG57" i="3"/>
  <c r="AG56" i="3"/>
  <c r="A54" i="3"/>
  <c r="A53" i="3"/>
  <c r="A52" i="3"/>
  <c r="A51" i="3"/>
  <c r="A50" i="3"/>
  <c r="A49" i="3"/>
  <c r="AI20" i="3"/>
  <c r="AI21" i="3"/>
  <c r="AI22" i="3"/>
  <c r="AI23" i="3"/>
  <c r="AI24" i="3"/>
  <c r="AI25" i="3"/>
  <c r="AI26" i="3"/>
  <c r="AI27" i="3"/>
  <c r="AI28" i="3"/>
  <c r="AI29" i="3"/>
  <c r="AI30" i="3"/>
  <c r="AI31" i="3"/>
  <c r="AI32" i="3"/>
  <c r="AI33" i="3"/>
  <c r="AI34" i="3"/>
  <c r="AI35" i="3"/>
  <c r="AI36" i="3"/>
  <c r="AI37" i="3"/>
  <c r="AI38" i="3"/>
  <c r="AI39" i="3"/>
  <c r="AI40" i="3"/>
  <c r="AI41" i="3"/>
  <c r="AI42" i="3"/>
  <c r="AI43" i="3"/>
  <c r="AI44" i="3"/>
  <c r="AI45" i="3"/>
  <c r="Z45" i="3"/>
  <c r="U45" i="3"/>
  <c r="A21" i="3"/>
  <c r="A22" i="3"/>
  <c r="A23" i="3"/>
  <c r="A24" i="3"/>
  <c r="A25" i="3"/>
  <c r="A26" i="3"/>
  <c r="A27" i="3"/>
  <c r="A28" i="3"/>
  <c r="A29" i="3"/>
  <c r="A30" i="3"/>
  <c r="A31" i="3"/>
  <c r="A32" i="3"/>
  <c r="A33" i="3"/>
  <c r="A34" i="3"/>
  <c r="A35" i="3"/>
  <c r="A36" i="3"/>
  <c r="A37" i="3"/>
  <c r="A38" i="3"/>
  <c r="A39" i="3"/>
  <c r="A40" i="3"/>
  <c r="A41" i="3"/>
  <c r="A42" i="3"/>
  <c r="A43" i="3"/>
  <c r="A44" i="3"/>
  <c r="A47" i="2"/>
  <c r="A48" i="2"/>
  <c r="A49" i="2"/>
  <c r="A50" i="2"/>
  <c r="A55" i="2"/>
  <c r="A38" i="2"/>
  <c r="A39" i="2"/>
  <c r="A40" i="2"/>
  <c r="A41" i="2"/>
  <c r="A42" i="2"/>
  <c r="A43" i="2"/>
  <c r="A44" i="2"/>
  <c r="A25" i="2"/>
  <c r="A26" i="2"/>
  <c r="A27" i="2"/>
  <c r="A28" i="2"/>
  <c r="A29" i="2"/>
  <c r="A30" i="2"/>
  <c r="A31" i="2"/>
  <c r="A32" i="2"/>
  <c r="A33" i="2"/>
  <c r="A34" i="2"/>
  <c r="A35" i="2"/>
</calcChain>
</file>

<file path=xl/sharedStrings.xml><?xml version="1.0" encoding="utf-8"?>
<sst xmlns="http://schemas.openxmlformats.org/spreadsheetml/2006/main" count="3239" uniqueCount="417">
  <si>
    <t>Agency:</t>
  </si>
  <si>
    <t>ALC:</t>
  </si>
  <si>
    <t>Reporting Agency:</t>
  </si>
  <si>
    <t>Completed by:</t>
  </si>
  <si>
    <t>Point of Contact:</t>
  </si>
  <si>
    <t>(Name, Phone Number, Email)</t>
  </si>
  <si>
    <t>Date Completed</t>
  </si>
  <si>
    <t>No.</t>
  </si>
  <si>
    <t>Question</t>
  </si>
  <si>
    <t>Response</t>
  </si>
  <si>
    <t>Background</t>
  </si>
  <si>
    <t>Briefly describe the work performed by this ALC including providing a description what is being collected and/or paid, transferred, reported, etc.</t>
  </si>
  <si>
    <t>Do you report for more than one ALC? If so, please list.</t>
  </si>
  <si>
    <t>The transactions that are being reported as a reclassification includes: corrections to a source system transaction, intraALC transfers, and nonCash transactions needed for Treasury reporting, i.e. Monthly Treasury Statement.  Are you able to breakout your reclassifications to these groupings easily?</t>
  </si>
  <si>
    <t>Are you able to provide the specifics as to why these transactions are being reported through reclass (providing period impacted, source system originating transaction, along with reversal and restated transactions)?  If not, is there someone in your organization that would be able to?</t>
  </si>
  <si>
    <t>Tracing Reclassifications</t>
  </si>
  <si>
    <t>What are the source/mechanisms reported through this ALC?</t>
  </si>
  <si>
    <t>What source/mechanism has the most reclassifications?  (List source/mechanism in order from most to least).</t>
  </si>
  <si>
    <t>Are you able to provide the exact transactions including tracing the reclassification (correction) to the source/mechanism transaction?</t>
  </si>
  <si>
    <t xml:space="preserve">Are there any TAS/BETC amounts that you report that are not tied to a source (CIR, PIR, IPAC, TDO Payment) transaction i.e. internal cash transfer to one TAS to another, reporting purposes, etc.?  </t>
  </si>
  <si>
    <t>The transactions that are not tied to source transaction, are you able to report all these transactions by the last day of the month?  If not, how many days after month-end do you need?</t>
  </si>
  <si>
    <t>Reporting Reclassifications</t>
  </si>
  <si>
    <r>
      <t xml:space="preserve">How do you select the TAS and/or BETC to use as the </t>
    </r>
    <r>
      <rPr>
        <b/>
        <i/>
        <sz val="11"/>
        <color theme="1"/>
        <rFont val="Calibri"/>
        <family val="2"/>
        <scheme val="minor"/>
      </rPr>
      <t>reversal portion</t>
    </r>
    <r>
      <rPr>
        <b/>
        <sz val="11"/>
        <color theme="1"/>
        <rFont val="Calibri"/>
        <family val="2"/>
        <scheme val="minor"/>
      </rPr>
      <t xml:space="preserve"> of the reclassification?  Is the process the same across all source/mechanism reclassifications?  If not, breakout response by source/mechanism.</t>
    </r>
  </si>
  <si>
    <t>Do you select the reversing BETC from the originating source transaction that you are reversing?  Is the process the same across all source/mechanism reclassifications?  If not, breakout response by source/mechanism.</t>
  </si>
  <si>
    <r>
      <t xml:space="preserve">How do you select the TAS and/or BETC to use as the </t>
    </r>
    <r>
      <rPr>
        <b/>
        <i/>
        <sz val="11"/>
        <color theme="1"/>
        <rFont val="Calibri"/>
        <family val="2"/>
        <scheme val="minor"/>
      </rPr>
      <t>restatement portion</t>
    </r>
    <r>
      <rPr>
        <b/>
        <sz val="11"/>
        <color theme="1"/>
        <rFont val="Calibri"/>
        <family val="2"/>
        <scheme val="minor"/>
      </rPr>
      <t xml:space="preserve"> of the reclass?</t>
    </r>
  </si>
  <si>
    <t xml:space="preserve">Do you reconcile by source/mechanism then summarize your TAS/BETC reporting or do you reconcile by combining all source/mechanisms then summarize your TAS/BETC reporting? </t>
  </si>
  <si>
    <t>When summarizing the TAS/BETC reporting, do you summarize by TAS or by TAS/BETC (net total)?</t>
  </si>
  <si>
    <t xml:space="preserve">Do you ever reclass for prior periods?  If so, do you report prior period reclasses in current periods? </t>
  </si>
  <si>
    <t>Corrections for prior periods, are you able to break out the reclassifications by identifying the period, source/mechanism, reason, etc.?</t>
  </si>
  <si>
    <t>Yes</t>
  </si>
  <si>
    <t>Do you use point accounts for F3500 and F3502?</t>
  </si>
  <si>
    <t>How do you use the point accounts and what is the purpose?</t>
  </si>
  <si>
    <t>Do you have transactions reported directly to suspense accounts?  Why?  What are the source/mechanism that go directly to suspense?</t>
  </si>
  <si>
    <t>What other F accounts do you use and why?</t>
  </si>
  <si>
    <t>Do you ever reclass a reclass?  If so, how often does this occur?  Please explain the reason why this would occur?</t>
  </si>
  <si>
    <t>Reconciliation</t>
  </si>
  <si>
    <t>Is your cash reconciliation automated?  How often is the cash reconciliation performed (daily, weekly, monthly)?  How detailed is the reconciliation - are you reconciling by net total by ALC or by source/mechanism?  Are you reconciling at the TAS-BETC level?</t>
  </si>
  <si>
    <t xml:space="preserve">Do you download transaction activity to reconcile?  What is the source of the download (CARS Account Statement, CIR, PIR, IPAC, CARS TDO Payments, etc.)?  </t>
  </si>
  <si>
    <t>If you have TDO Payments, do you use the CARS TDO Payment module?  If so, how do you use it?</t>
  </si>
  <si>
    <t xml:space="preserve">How automated is your reclass process?  If Treasury makes CARS changes (est. FY 2022)  what system changes would have to be done on your side?  For instance, if reclass is performed on screen (online) by selecting accounting period, source/mechanism to populate transactions --- to select. </t>
  </si>
  <si>
    <t>How much lead time would you need if we moved the intraALC transfers and nonCash transactions out of the reclassification realm to another CARS reporting process?  Would there be any system/programming changes?</t>
  </si>
  <si>
    <t xml:space="preserve">How often do you reconcile account statement activity?  </t>
  </si>
  <si>
    <t>Do you reconcile by ALC account statement or by TAS account statement or both?</t>
  </si>
  <si>
    <t>Do you reconcile by BETCs?  Do you understand the purpose of BETCs?</t>
  </si>
  <si>
    <t>Additional Information</t>
  </si>
  <si>
    <t>If we decide to remove/move a reclass scenario that you are currently reporting using CTA, Section I, how much lead time would you need?</t>
  </si>
  <si>
    <t>What are some of the areas of improvements that can be made to CARS to improve the reclassification and cash reconciliation process?</t>
  </si>
  <si>
    <t xml:space="preserve">Would you find reclassification guidance helpful?  If so, what would you like to be included in the reclassification guidance?  </t>
  </si>
  <si>
    <t>Is there any additional guidance that would be helpful?</t>
  </si>
  <si>
    <t>What issues/complications do you have with reconciling?  If specific to a source/mechanism, please provide specific detail and break down by source (CIR, PIR, CARS Account Statement, TDO Payment, IPAC, etc.) and mechanism (OTC Net, ACH, Fedwire, Pay.GOV, etc.)</t>
  </si>
  <si>
    <t>Breakout #34 source/mechanism:</t>
  </si>
  <si>
    <t>Additional comment 1:</t>
  </si>
  <si>
    <t>Additional comment 2:</t>
  </si>
  <si>
    <t>Additional comment 3:</t>
  </si>
  <si>
    <t>Additional comment 4:</t>
  </si>
  <si>
    <t>Additional comment 5:</t>
  </si>
  <si>
    <t xml:space="preserve">We would like to define/document the reason/issue to see what improvements/enhancements Treasury can make to eliminate the reason for the agency to reclass.  Are you able to go through each reclassification so we have a better understanding why a reclass is being performed?  </t>
  </si>
  <si>
    <t>Do you or have you reclassified (make corrections) using a different ALC that the source transaction did not come through?  For instance, unaware what ALC caused the out of balance and/or originating transaction that caused the out of balance.</t>
  </si>
  <si>
    <r>
      <t xml:space="preserve">Are you able to trace back each reclass to a source cash/bank transaction apart from </t>
    </r>
    <r>
      <rPr>
        <b/>
        <sz val="11"/>
        <color rgb="FFFF0000"/>
        <rFont val="Calibri"/>
        <family val="2"/>
        <scheme val="minor"/>
      </rPr>
      <t>#10</t>
    </r>
    <r>
      <rPr>
        <b/>
        <sz val="11"/>
        <color theme="1"/>
        <rFont val="Calibri"/>
        <family val="2"/>
        <scheme val="minor"/>
      </rPr>
      <t xml:space="preserve"> items?</t>
    </r>
  </si>
  <si>
    <t>Reclass Reasons Grouping</t>
  </si>
  <si>
    <t>Meets Reclass Definition</t>
  </si>
  <si>
    <t>Reporter Type</t>
  </si>
  <si>
    <t>Classification</t>
  </si>
  <si>
    <t>Scenario Description</t>
  </si>
  <si>
    <t>Research</t>
  </si>
  <si>
    <t>G2</t>
  </si>
  <si>
    <t>CARS Reporters</t>
  </si>
  <si>
    <t>Defaulted Transactions - IPAC</t>
  </si>
  <si>
    <t>Defaulted Transactions - OTC Net</t>
  </si>
  <si>
    <t>Defaulted Transactions - ITS Returns</t>
  </si>
  <si>
    <t>Defaulted Transactions - TDO Payment Returns</t>
  </si>
  <si>
    <t>Defaulted Transactions - TDO Payment LPC, NTDO UCC, POC</t>
  </si>
  <si>
    <t>TDO Payment returns does not match Agency accounting</t>
  </si>
  <si>
    <t>G3</t>
  </si>
  <si>
    <t xml:space="preserve">Suspense Accounts </t>
  </si>
  <si>
    <t xml:space="preserve">Collection Mechanism C-Key limitations </t>
  </si>
  <si>
    <t>One deposit may post to multiple TAS-BETCs</t>
  </si>
  <si>
    <t>G4</t>
  </si>
  <si>
    <t xml:space="preserve">IPACs submitted with the wrong ALC/TAS/BETC combinations </t>
  </si>
  <si>
    <t>G5</t>
  </si>
  <si>
    <t xml:space="preserve">Offsets reported by DMS </t>
  </si>
  <si>
    <t>G6</t>
  </si>
  <si>
    <t>No - this is not a correction</t>
  </si>
  <si>
    <t xml:space="preserve">Offsets reported by TCS </t>
  </si>
  <si>
    <t>G1</t>
  </si>
  <si>
    <t>No - this is not a correction; not a cash transaction.</t>
  </si>
  <si>
    <t>CARS Reporters and NonReporters</t>
  </si>
  <si>
    <t>Non-cash transactions (NonBanking transactions)</t>
  </si>
  <si>
    <t xml:space="preserve">Human Error </t>
  </si>
  <si>
    <t>Transfer Funds within same ALC - nonBanking (InterALC transfer)</t>
  </si>
  <si>
    <t>Agency Error</t>
  </si>
  <si>
    <t>Interagency transfer - not using IPAC</t>
  </si>
  <si>
    <t>ALC makes corrections that the original transaction(s) were posted from another ALC.</t>
  </si>
  <si>
    <t>NTDO Reporter Payments</t>
  </si>
  <si>
    <t>Defaulted Transactions - NTDO Payments</t>
  </si>
  <si>
    <t>Yes and/or No (depends on what is being reported)</t>
  </si>
  <si>
    <t>Users not switched over to CGAC reporting  - reporting online using String TAS</t>
  </si>
  <si>
    <t>Bulk File only accepts string TAS/nonComponent, includes IPAC, ???need the entire list of files that accept string TAS????</t>
  </si>
  <si>
    <t>CARS Reporter</t>
  </si>
  <si>
    <t>Reporter Collections not going through Collection Channel  - Agency has FRB process/report collections (i.e. NBES, SLGS, etc.)</t>
  </si>
  <si>
    <t>Reclass Reasons Grouping: (as of 11.06.2019, 19 scenarios)</t>
  </si>
  <si>
    <t>1. Nonbanking transactions (entries needed for reporting purposes and interALC transfers).</t>
  </si>
  <si>
    <t>2. Scenarios that Fiscal Service systems/processes are requiring the ALC to reclass.</t>
  </si>
  <si>
    <t>4. Agency system/human error.</t>
  </si>
  <si>
    <t>5. Need more information to classify - categorize.</t>
  </si>
  <si>
    <t>6. ALC using reclass to do IntraAgency transfers.</t>
  </si>
  <si>
    <t xml:space="preserve">NOTE 1: Not all the fields will be entered by the agency.  </t>
  </si>
  <si>
    <t>NOTE 2: Reclass summary reports will be provided.   The totals on the reclass template will need to match the summary reports total.</t>
  </si>
  <si>
    <t>Our goal:</t>
  </si>
  <si>
    <t>1. Document each BETC used in reclassification in FY2019 to ensure we identified as many accounting scenarios; to uncover as many possible reasons to reclass and improper reporting.</t>
  </si>
  <si>
    <t>2. Document each channel/mechanism to identify system/processes shortfalls; to uncover as many possible reasons to reclass.</t>
  </si>
  <si>
    <t>3. Review TASs to see if we need to document any specific TASs.</t>
  </si>
  <si>
    <t>4. We want to make sure we identify all the scenarios that do not meet the end state "RECLASS" definition, to make sure we have defined the scenario.</t>
  </si>
  <si>
    <t>RECLASS</t>
  </si>
  <si>
    <t>Month:</t>
  </si>
  <si>
    <t>Date Completed:</t>
  </si>
  <si>
    <t>Reclassification</t>
  </si>
  <si>
    <t>Treasury Use:</t>
  </si>
  <si>
    <t>Source Reported (Originating Transaction)</t>
  </si>
  <si>
    <t>Reversal</t>
  </si>
  <si>
    <t>Restatement</t>
  </si>
  <si>
    <t>Reclass Scenario Grouping</t>
  </si>
  <si>
    <t>Reclass Scenario No.</t>
  </si>
  <si>
    <t>ALC</t>
  </si>
  <si>
    <t>CTA Bulk or CTA Online Sec I reclass or Acct Stmt reclass</t>
  </si>
  <si>
    <t>Channel / Mechanism Reported In</t>
  </si>
  <si>
    <t>Accounting Period Source reported cash transaction</t>
  </si>
  <si>
    <t>Routing Transit Number (RTN)/ABA</t>
  </si>
  <si>
    <t>Classification Key (Ckey)</t>
  </si>
  <si>
    <t>Voucher #</t>
  </si>
  <si>
    <t>TAS</t>
  </si>
  <si>
    <t>BETC</t>
  </si>
  <si>
    <t>Amount</t>
  </si>
  <si>
    <t>Month Reclass Reported</t>
  </si>
  <si>
    <t>If prior period reclass, Month/Yr originating source transaction reported in</t>
  </si>
  <si>
    <t>Amount DR/(CR)</t>
  </si>
  <si>
    <t>Additional Note:</t>
  </si>
  <si>
    <t>Count</t>
  </si>
  <si>
    <t>VERIFICATION</t>
  </si>
  <si>
    <t>Agency Scenario Breakdown by TAS/BETC</t>
  </si>
  <si>
    <t>Total by BETC</t>
  </si>
  <si>
    <t>Total by TAS-BETC</t>
  </si>
  <si>
    <t>Absolute Total</t>
  </si>
  <si>
    <t>Difference</t>
  </si>
  <si>
    <t>BUS_EVENT_TYP_CD</t>
  </si>
  <si>
    <t>10/31/2018</t>
  </si>
  <si>
    <t>Reason to Reclass</t>
  </si>
  <si>
    <t/>
  </si>
  <si>
    <t>Is this reclassing a reclass?</t>
  </si>
  <si>
    <t>Do you report Component or String TAS?</t>
  </si>
  <si>
    <t>CSGL Impact CR - Line Impacted</t>
  </si>
  <si>
    <t>CSGL Impact DR - Line Impacted</t>
  </si>
  <si>
    <t>BUS_EVENT_CNTRL_NUM</t>
  </si>
  <si>
    <t>GWA_REC_NUM</t>
  </si>
  <si>
    <t>SYSTEM_TYP_CD</t>
  </si>
  <si>
    <t>RPTNG_ALC</t>
  </si>
  <si>
    <t>DT_ACCTNG</t>
  </si>
  <si>
    <t>DT_TM_PSTNG</t>
  </si>
  <si>
    <t>DBT_CRDT_IND</t>
  </si>
  <si>
    <t>AMT</t>
  </si>
  <si>
    <t>PosNegAmt</t>
  </si>
  <si>
    <t>CORRELATION_ID</t>
  </si>
  <si>
    <t>INCOMING_ID</t>
  </si>
  <si>
    <t>IN_TRANSMISSION_TYPE_NAME</t>
  </si>
  <si>
    <t>DOCUMENT_NUMBER</t>
  </si>
  <si>
    <t>DOCUMENT_DATE</t>
  </si>
  <si>
    <t>SCHEDULE_NUMBER</t>
  </si>
  <si>
    <t>RFC</t>
  </si>
  <si>
    <t>STP_CODE</t>
  </si>
  <si>
    <t>DOC_TYP_DESCRIPTION</t>
  </si>
  <si>
    <t>RTN</t>
  </si>
  <si>
    <t>AGENCY_ACCTBLTY_CODE</t>
  </si>
  <si>
    <t>REPORTING_TYP</t>
  </si>
  <si>
    <t xml:space="preserve">3. Agency does not know the TAS-BETC at time of transaction reported. </t>
  </si>
  <si>
    <t>SUB_PREFIX</t>
  </si>
  <si>
    <t>XFER_AGNCY_ID</t>
  </si>
  <si>
    <t>AGNCY_ID</t>
  </si>
  <si>
    <t>BEGIN_POA</t>
  </si>
  <si>
    <t>END_POA</t>
  </si>
  <si>
    <t>AVAIL_TYP_CD</t>
  </si>
  <si>
    <t>MAIN_ACCT_CD</t>
  </si>
  <si>
    <t>SUB_ACCT_CD</t>
  </si>
  <si>
    <t>ACCT_TYP_CD</t>
  </si>
  <si>
    <t>FUND_TYP_CD</t>
  </si>
  <si>
    <t>FIN_IND_TYP2</t>
  </si>
  <si>
    <t>FIN_IND_TYP3</t>
  </si>
  <si>
    <t>RCPT_TYP_CD</t>
  </si>
  <si>
    <t>ACCT_DBT_CRDT_IND</t>
  </si>
  <si>
    <t>EX_MTS_FLG</t>
  </si>
  <si>
    <t xml:space="preserve"> </t>
  </si>
  <si>
    <t>EXPND</t>
  </si>
  <si>
    <t xml:space="preserve">GF   </t>
  </si>
  <si>
    <t>C</t>
  </si>
  <si>
    <t>N</t>
  </si>
  <si>
    <t>Payment</t>
  </si>
  <si>
    <t xml:space="preserve">DISB    </t>
  </si>
  <si>
    <t>04-SEP-19 07.44.39.525000000 AM</t>
  </si>
  <si>
    <t>D</t>
  </si>
  <si>
    <t>27748PACER|000001|000129</t>
  </si>
  <si>
    <t>27748PACER</t>
  </si>
  <si>
    <t>TDO Payment</t>
  </si>
  <si>
    <t>000000IAF11980</t>
  </si>
  <si>
    <t>1166 � EFT Payments</t>
  </si>
  <si>
    <t>TDO</t>
  </si>
  <si>
    <t>09-SEP-19 03.32.51.284000000 PM</t>
  </si>
  <si>
    <t>27780PACER|000001|000265</t>
  </si>
  <si>
    <t>27780PACER</t>
  </si>
  <si>
    <t>0000190905AYV9</t>
  </si>
  <si>
    <t>1166 - FOREIGN PAYMENT</t>
  </si>
  <si>
    <t>IPC</t>
  </si>
  <si>
    <t>25-SEP-19 06.33.50.874000000 AM</t>
  </si>
  <si>
    <t>21464IPAC|000156|000001_P</t>
  </si>
  <si>
    <t>21464IPAC</t>
  </si>
  <si>
    <t>IPAC</t>
  </si>
  <si>
    <t>25-SEP-19 03.42.39.186000000 PM</t>
  </si>
  <si>
    <t>27875PACER|000001|000244</t>
  </si>
  <si>
    <t>27875PACER</t>
  </si>
  <si>
    <t>0000190923AYV9</t>
  </si>
  <si>
    <t xml:space="preserve">DISBAJ  </t>
  </si>
  <si>
    <t>13-SEP-19 07.45.23.670000000 AM</t>
  </si>
  <si>
    <t>27805PACER|000001|000081</t>
  </si>
  <si>
    <t>27805PACER</t>
  </si>
  <si>
    <t>0000000IAF2701</t>
  </si>
  <si>
    <t>13-SEP-19 07.45.23.478000000 AM</t>
  </si>
  <si>
    <t>27805PACER|000001|000080</t>
  </si>
  <si>
    <t>000000IAF11989</t>
  </si>
  <si>
    <t>13-SEP-19 07.45.23.300000000 AM</t>
  </si>
  <si>
    <t>27805PACER|000001|000079</t>
  </si>
  <si>
    <t>000000IAF11988</t>
  </si>
  <si>
    <t>20-SEP-19 03.32.37.018000000 PM</t>
  </si>
  <si>
    <t>27851PACER|000001|000290</t>
  </si>
  <si>
    <t>27851PACER</t>
  </si>
  <si>
    <t>0000190918AYV9</t>
  </si>
  <si>
    <t>24-SEP-19 07.45.44.054000000 AM</t>
  </si>
  <si>
    <t>27861PACER|000001|000057</t>
  </si>
  <si>
    <t>27861PACER</t>
  </si>
  <si>
    <t>000000IAF11999</t>
  </si>
  <si>
    <t>24-SEP-19 07.45.43.894000000 AM</t>
  </si>
  <si>
    <t>27861PACER|000001|000056</t>
  </si>
  <si>
    <t>000000IAF11998</t>
  </si>
  <si>
    <t>17-SEP-19 03.33.08.919000000 PM</t>
  </si>
  <si>
    <t>27826PACER|000001|000272</t>
  </si>
  <si>
    <t>27826PACER</t>
  </si>
  <si>
    <t>0000190913AYV9</t>
  </si>
  <si>
    <t>30-SEP-19 07.44.04.274000000 AM</t>
  </si>
  <si>
    <t>27892PACER|000001|000068</t>
  </si>
  <si>
    <t>27892PACER</t>
  </si>
  <si>
    <t>0000000IAF2706</t>
  </si>
  <si>
    <t>18-SEP-19 06.57.55.796000000 AM</t>
  </si>
  <si>
    <t>21434IPAC|000118|000094_P</t>
  </si>
  <si>
    <t>21434IPAC</t>
  </si>
  <si>
    <t>988A1060</t>
  </si>
  <si>
    <t>23-SEP-19 03.32.50.633000000 PM</t>
  </si>
  <si>
    <t>27859PACER|000001|000263</t>
  </si>
  <si>
    <t>27859PACER</t>
  </si>
  <si>
    <t>0000190919AYV9</t>
  </si>
  <si>
    <t>19-SEP-19 06.39.20.269000000 AM</t>
  </si>
  <si>
    <t>21439IPAC|000006|000025_P</t>
  </si>
  <si>
    <t>21439IPAC</t>
  </si>
  <si>
    <t>ZI006184</t>
  </si>
  <si>
    <t>26-SEP-19 07.44.49.125000000 AM</t>
  </si>
  <si>
    <t>27876PACER|000001|000044</t>
  </si>
  <si>
    <t>27876PACER</t>
  </si>
  <si>
    <t>000000IAF12002</t>
  </si>
  <si>
    <t>03-SEP-19 07.43.37.268000000 AM</t>
  </si>
  <si>
    <t>27739PACER|000002|000044</t>
  </si>
  <si>
    <t>27739PACER</t>
  </si>
  <si>
    <t>0000000IAF2696</t>
  </si>
  <si>
    <t>05-SEP-19 07.44.45.234000000 AM</t>
  </si>
  <si>
    <t>27756PACER|000001|000076</t>
  </si>
  <si>
    <t>27756PACER</t>
  </si>
  <si>
    <t>0000000IAF2697</t>
  </si>
  <si>
    <t>10-SEP-19 08.01.15.337000000 AM</t>
  </si>
  <si>
    <t>27782PACER|000001|000073</t>
  </si>
  <si>
    <t>27782PACER</t>
  </si>
  <si>
    <t>0000000IAF2700</t>
  </si>
  <si>
    <t>17-SEP-19 07.44.46.684000000 AM</t>
  </si>
  <si>
    <t>27821PACER|000001|000042</t>
  </si>
  <si>
    <t>27821PACER</t>
  </si>
  <si>
    <t>000000IAF11991</t>
  </si>
  <si>
    <t>03-SEP-19 04.11.38.399000000 PM</t>
  </si>
  <si>
    <t>27747PACER|000003|000089</t>
  </si>
  <si>
    <t>27747PACER</t>
  </si>
  <si>
    <t>310-9-002</t>
  </si>
  <si>
    <t>TFS145 � Ret Payments</t>
  </si>
  <si>
    <t>24-SEP-19 03.33.41.848000000 PM</t>
  </si>
  <si>
    <t>27867PACER|000001|000226</t>
  </si>
  <si>
    <t>27867PACER</t>
  </si>
  <si>
    <t>0000190920AYV9</t>
  </si>
  <si>
    <t>Collection</t>
  </si>
  <si>
    <t xml:space="preserve">COLL    </t>
  </si>
  <si>
    <t>26-SEP-19 09.29.10.025000000 PM</t>
  </si>
  <si>
    <t>1909260001TRS|311|1</t>
  </si>
  <si>
    <t>1909260001TRS</t>
  </si>
  <si>
    <t>TRS</t>
  </si>
  <si>
    <t>CGFEDWIRE</t>
  </si>
  <si>
    <t>10-SEP-19 03.32.17.183000000 PM</t>
  </si>
  <si>
    <t>27787PACER|000001|000198</t>
  </si>
  <si>
    <t>27787PACER</t>
  </si>
  <si>
    <t>0000190906AYV9</t>
  </si>
  <si>
    <t>23-SEP-19 07.45.00.210000000 AM</t>
  </si>
  <si>
    <t>27853PACER|000001|000075</t>
  </si>
  <si>
    <t>27853PACER</t>
  </si>
  <si>
    <t>000000IAF11996</t>
  </si>
  <si>
    <t>16-SEP-19 07.45.01.095000000 AM</t>
  </si>
  <si>
    <t>27813PACER|000001|000097</t>
  </si>
  <si>
    <t>27813PACER</t>
  </si>
  <si>
    <t>0000000IAF2702</t>
  </si>
  <si>
    <t>16-SEP-19 07.45.00.909000000 AM</t>
  </si>
  <si>
    <t>27813PACER|000001|000096</t>
  </si>
  <si>
    <t>000000IAF11990</t>
  </si>
  <si>
    <t>19-SEP-19 07.44.58.889000000 AM</t>
  </si>
  <si>
    <t>27837PACER|000001|000045</t>
  </si>
  <si>
    <t>27837PACER</t>
  </si>
  <si>
    <t>0000000IAF2703</t>
  </si>
  <si>
    <t>12-SEP-19 03.33.10.348000000 PM</t>
  </si>
  <si>
    <t>27803PACER|000001|000231</t>
  </si>
  <si>
    <t>27803PACER</t>
  </si>
  <si>
    <t>0000190910AYV9</t>
  </si>
  <si>
    <t>24-SEP-19 07.45.44.231000000 AM</t>
  </si>
  <si>
    <t>27861PACER|000001|000058</t>
  </si>
  <si>
    <t>0000000IAF2704</t>
  </si>
  <si>
    <t>09-SEP-19 07.44.50.314000000 AM</t>
  </si>
  <si>
    <t>27774PACER|000001|000049</t>
  </si>
  <si>
    <t>27774PACER</t>
  </si>
  <si>
    <t>0000000IAF2699</t>
  </si>
  <si>
    <t>11-SEP-19 03.43.06.958000000 PM</t>
  </si>
  <si>
    <t>27796PACER|000001|000262</t>
  </si>
  <si>
    <t>27796PACER</t>
  </si>
  <si>
    <t>0000190909AYV9</t>
  </si>
  <si>
    <t>27-SEP-19 03.32.53.538000000 PM</t>
  </si>
  <si>
    <t>27890PACER|000001|000260</t>
  </si>
  <si>
    <t>27890PACER</t>
  </si>
  <si>
    <t>0000190925AYV9</t>
  </si>
  <si>
    <t>20-SEP-19 07.45.37.925000000 AM</t>
  </si>
  <si>
    <t>27845PACER|000001|000075</t>
  </si>
  <si>
    <t>27845PACER</t>
  </si>
  <si>
    <t>000000IAF11994</t>
  </si>
  <si>
    <t>03-SEP-19 07.43.36.941000000 AM</t>
  </si>
  <si>
    <t>27739PACER|000002|000042</t>
  </si>
  <si>
    <t>000000IAF11978</t>
  </si>
  <si>
    <t>10-SEP-19 07.25.46.702000000 AM</t>
  </si>
  <si>
    <t>21399IPAC|000005|003153_P</t>
  </si>
  <si>
    <t>21399IPAC</t>
  </si>
  <si>
    <t>T0153471</t>
  </si>
  <si>
    <t>10-SEP-19 08.01.14.993000000 AM</t>
  </si>
  <si>
    <t>27782PACER|000001|000071</t>
  </si>
  <si>
    <t>000000IAF11984</t>
  </si>
  <si>
    <t>11-SEP-19 07.14.39.889000000 AM</t>
  </si>
  <si>
    <t>21404IPAC|000002|000008_P</t>
  </si>
  <si>
    <t>21404IPAC</t>
  </si>
  <si>
    <t>11-SEP-19 07.14.39.612000000 AM</t>
  </si>
  <si>
    <t>21404IPAC|000002|000007_P</t>
  </si>
  <si>
    <t>11-SEP-19 07.44.47.112000000 AM</t>
  </si>
  <si>
    <t>27789PACER|000001|000079</t>
  </si>
  <si>
    <t>27789PACER</t>
  </si>
  <si>
    <t>000000IAF11986</t>
  </si>
  <si>
    <t>13-SEP-19 03.33.02.520000000 PM</t>
  </si>
  <si>
    <t>27811PACER|000001|000243</t>
  </si>
  <si>
    <t>27811PACER</t>
  </si>
  <si>
    <t>0000190911AYV8</t>
  </si>
  <si>
    <t>X</t>
  </si>
  <si>
    <t>06-SEP-19 03.32.55.170000000 PM</t>
  </si>
  <si>
    <t>27772PACER|000001|000265</t>
  </si>
  <si>
    <t>27772PACER</t>
  </si>
  <si>
    <t>0000190904AYV9</t>
  </si>
  <si>
    <t xml:space="preserve">TF   </t>
  </si>
  <si>
    <t>13-SEP-19 09.27.11.698000000 PM</t>
  </si>
  <si>
    <t>1909130001TRS|275|1</t>
  </si>
  <si>
    <t>1909130001TRS</t>
  </si>
  <si>
    <t>ECP</t>
  </si>
  <si>
    <t>19-SEP-19 03.32.05.825000000 PM</t>
  </si>
  <si>
    <t>27843PACER|000001|000213</t>
  </si>
  <si>
    <t>27843PACER</t>
  </si>
  <si>
    <t>0000190917AYV9</t>
  </si>
  <si>
    <t>03-SEP-19 07.43.37.100000000 AM</t>
  </si>
  <si>
    <t>27739PACER|000002|000043</t>
  </si>
  <si>
    <t>000000IAF11979</t>
  </si>
  <si>
    <t>23-SEP-19 07.45.00.369000000 AM</t>
  </si>
  <si>
    <t>27853PACER|000001|000076</t>
  </si>
  <si>
    <t>000000IAF11997</t>
  </si>
  <si>
    <t>19-SEP-19 07.01.03.321000000 AM</t>
  </si>
  <si>
    <t>21439IPAC|000157|000219_P</t>
  </si>
  <si>
    <t>13-SEP-19 07.45.23.126000000 AM</t>
  </si>
  <si>
    <t>27805PACER|000001|000078</t>
  </si>
  <si>
    <t>000000IAF11987</t>
  </si>
  <si>
    <t>09-SEP-19 07.44.50.141000000 AM</t>
  </si>
  <si>
    <t>27774PACER|000001|000048</t>
  </si>
  <si>
    <t>000000IAF11983</t>
  </si>
  <si>
    <t>11-SEP-19 08.07.52.152000000 AM</t>
  </si>
  <si>
    <t>21404IPAC|000165|000001_P</t>
  </si>
  <si>
    <t>13-SEP-19 03.33.02.681000000 PM</t>
  </si>
  <si>
    <t>27811PACER|000001|000244</t>
  </si>
  <si>
    <t>0000190911AYV9</t>
  </si>
  <si>
    <t>04-SEP-19 03.32.48.558000000 PM</t>
  </si>
  <si>
    <t>27754PACER|000001|000215</t>
  </si>
  <si>
    <t>27754PACER</t>
  </si>
  <si>
    <t>0000190830AYV9</t>
  </si>
  <si>
    <t>06-SEP-19 07.44.50.866000000 AM</t>
  </si>
  <si>
    <t>27765PACER|000001|000091</t>
  </si>
  <si>
    <t>27765PACER</t>
  </si>
  <si>
    <t>0000000IAF2698</t>
  </si>
  <si>
    <t>19-SEP-19 07.44.58.721000000 AM</t>
  </si>
  <si>
    <t>27837PACER|000001|000044</t>
  </si>
  <si>
    <t>000000IAF11992</t>
  </si>
  <si>
    <t>26-SEP-19 07.44.49.290000000 AM</t>
  </si>
  <si>
    <t>27876PACER|000001|000045</t>
  </si>
  <si>
    <t>0000000IAF2705</t>
  </si>
  <si>
    <t>10-SEP-19 08.01.15.163000000 AM</t>
  </si>
  <si>
    <t>27782PACER|000001|000072</t>
  </si>
  <si>
    <t>000000IAF11985</t>
  </si>
  <si>
    <t>03-SEP-19 04.12.05.755000000 PM</t>
  </si>
  <si>
    <t>27747PACER|000003|000254</t>
  </si>
  <si>
    <t>0000190829AYV9</t>
  </si>
  <si>
    <t>GWAPC</t>
  </si>
  <si>
    <t>COLURINC</t>
  </si>
  <si>
    <t xml:space="preserve">COLLAJ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</si>
</sst>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i/>
      <sz val="11"/>
      <color theme="1"/>
      <name val="Calibri"/>
      <family val="2"/>
      <scheme val="minor"/>
    </font>
    <font>
      <b/>
      <sz val="11"/>
      <color rgb="FFFF0000"/>
      <name val="Calibri"/>
      <family val="2"/>
      <scheme val="minor"/>
    </font>
    <font>
      <b/>
      <u/>
      <sz val="11"/>
      <color theme="1"/>
      <name val="Calibri"/>
      <family val="2"/>
      <scheme val="minor"/>
    </font>
    <font>
      <sz val="11"/>
      <color theme="1"/>
      <name val="Calibri"/>
      <family val="2"/>
    </font>
    <font>
      <b/>
      <u/>
      <sz val="11"/>
      <color rgb="FFFF0000"/>
      <name val="Calibri"/>
      <family val="2"/>
      <scheme val="minor"/>
    </font>
    <font>
      <sz val="12"/>
      <color rgb="FFFF0000"/>
      <name val="Calibri"/>
      <family val="2"/>
      <scheme val="minor"/>
    </font>
    <font>
      <sz val="12"/>
      <color theme="1"/>
      <name val="Calibri"/>
      <family val="2"/>
      <scheme val="minor"/>
    </font>
    <font>
      <b/>
      <sz val="22"/>
      <color theme="0"/>
      <name val="Calibri"/>
      <family val="2"/>
      <scheme val="minor"/>
    </font>
    <font>
      <b/>
      <sz val="18"/>
      <color theme="0"/>
      <name val="Calibri"/>
      <family val="2"/>
      <scheme val="minor"/>
    </font>
    <font>
      <b/>
      <sz val="14"/>
      <color theme="1"/>
      <name val="Calibri"/>
      <family val="2"/>
      <scheme val="minor"/>
    </font>
    <font>
      <b/>
      <sz val="16"/>
      <color rgb="FFFF0000"/>
      <name val="Calibri"/>
      <family val="2"/>
      <scheme val="minor"/>
    </font>
    <font>
      <strike/>
      <sz val="11"/>
      <color rgb="FFFF0000"/>
      <name val="Calibri"/>
      <family val="2"/>
      <scheme val="minor"/>
    </font>
    <font>
      <sz val="18"/>
      <color theme="1"/>
      <name val="Calibri"/>
      <family val="2"/>
      <scheme val="minor"/>
    </font>
    <font>
      <sz val="10"/>
      <color indexed="8"/>
      <name val="Arial"/>
      <family val="2"/>
    </font>
    <font>
      <sz val="11"/>
      <color indexed="8"/>
      <name val="Calibri"/>
      <family val="2"/>
    </font>
    <font>
      <sz val="10"/>
      <color rgb="FFFF0000"/>
      <name val="Arial"/>
      <family val="2"/>
    </font>
  </fonts>
  <fills count="24">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rgb="FFFFFF00"/>
        <bgColor indexed="64"/>
      </patternFill>
    </fill>
    <fill>
      <patternFill patternType="solid">
        <fgColor rgb="FFC3AEEC"/>
        <bgColor indexed="64"/>
      </patternFill>
    </fill>
    <fill>
      <patternFill patternType="solid">
        <fgColor rgb="FF92D050"/>
        <bgColor indexed="64"/>
      </patternFill>
    </fill>
    <fill>
      <patternFill patternType="solid">
        <fgColor theme="0"/>
        <bgColor indexed="64"/>
      </patternFill>
    </fill>
    <fill>
      <patternFill patternType="solid">
        <fgColor theme="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indexed="22"/>
        <bgColor indexed="0"/>
      </patternFill>
    </fill>
    <fill>
      <patternFill patternType="solid">
        <fgColor theme="9"/>
        <bgColor indexed="0"/>
      </patternFill>
    </fill>
    <fill>
      <patternFill patternType="solid">
        <fgColor theme="9"/>
        <bgColor indexed="64"/>
      </patternFill>
    </fill>
  </fills>
  <borders count="60">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22"/>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64"/>
      </top>
      <bottom style="double">
        <color indexed="64"/>
      </bottom>
      <diagonal/>
    </border>
    <border>
      <left/>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8" fillId="0" borderId="0"/>
    <xf numFmtId="0" fontId="18" fillId="0" borderId="0"/>
  </cellStyleXfs>
  <cellXfs count="259">
    <xf numFmtId="0" fontId="0" fillId="0" borderId="0" xfId="0"/>
    <xf numFmtId="0" fontId="3" fillId="2" borderId="1" xfId="0" applyFont="1" applyFill="1" applyBorder="1" applyAlignment="1">
      <alignment horizontal="left" vertical="center"/>
    </xf>
    <xf numFmtId="0" fontId="3" fillId="2" borderId="2" xfId="0" applyFont="1" applyFill="1" applyBorder="1" applyAlignment="1">
      <alignment horizontal="left" vertical="center" wrapText="1"/>
    </xf>
    <xf numFmtId="0" fontId="0" fillId="2" borderId="1" xfId="0" applyFill="1" applyBorder="1" applyAlignment="1">
      <alignment vertical="top" wrapText="1"/>
    </xf>
    <xf numFmtId="0" fontId="3" fillId="2" borderId="3" xfId="0" applyFont="1" applyFill="1" applyBorder="1" applyAlignment="1">
      <alignment horizontal="left" vertical="center"/>
    </xf>
    <xf numFmtId="0" fontId="3" fillId="2" borderId="4" xfId="0" applyFont="1" applyFill="1" applyBorder="1" applyAlignment="1">
      <alignment horizontal="left" vertical="center" wrapText="1"/>
    </xf>
    <xf numFmtId="0" fontId="0" fillId="2" borderId="3" xfId="0" applyFill="1" applyBorder="1" applyAlignment="1">
      <alignment vertical="top" wrapText="1"/>
    </xf>
    <xf numFmtId="0" fontId="3" fillId="2" borderId="5" xfId="0" applyFont="1" applyFill="1" applyBorder="1" applyAlignment="1">
      <alignment horizontal="left" vertical="center"/>
    </xf>
    <xf numFmtId="0" fontId="3" fillId="2" borderId="2" xfId="0" applyFont="1" applyFill="1" applyBorder="1" applyAlignment="1">
      <alignment vertical="center" wrapText="1"/>
    </xf>
    <xf numFmtId="0" fontId="0" fillId="2" borderId="5" xfId="0" applyFill="1" applyBorder="1" applyAlignment="1">
      <alignment vertical="top" wrapText="1"/>
    </xf>
    <xf numFmtId="0" fontId="3" fillId="0" borderId="0" xfId="0" applyFont="1" applyAlignment="1">
      <alignment horizontal="center" vertical="center"/>
    </xf>
    <xf numFmtId="0" fontId="0" fillId="0" borderId="0" xfId="0" applyAlignment="1">
      <alignment vertical="center" wrapText="1"/>
    </xf>
    <xf numFmtId="0" fontId="0" fillId="0" borderId="0" xfId="0" applyAlignment="1">
      <alignment vertical="top" wrapText="1"/>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top" wrapText="1"/>
    </xf>
    <xf numFmtId="0" fontId="3" fillId="0" borderId="12" xfId="0" applyFont="1" applyBorder="1" applyAlignment="1">
      <alignment horizontal="center" vertical="center"/>
    </xf>
    <xf numFmtId="0" fontId="3" fillId="0" borderId="5" xfId="0" applyFont="1" applyBorder="1" applyAlignment="1">
      <alignment horizontal="left" vertical="top" wrapText="1"/>
    </xf>
    <xf numFmtId="0" fontId="3" fillId="0" borderId="14" xfId="0" applyFont="1" applyBorder="1" applyAlignment="1">
      <alignment horizontal="center" vertical="center"/>
    </xf>
    <xf numFmtId="0" fontId="3" fillId="0" borderId="15" xfId="0" applyFont="1" applyBorder="1" applyAlignment="1">
      <alignment vertical="top" wrapText="1"/>
    </xf>
    <xf numFmtId="0" fontId="0" fillId="3" borderId="16" xfId="0" applyFill="1" applyBorder="1" applyAlignment="1">
      <alignment vertical="top" wrapText="1"/>
    </xf>
    <xf numFmtId="0" fontId="3" fillId="0" borderId="17" xfId="0" applyFont="1" applyBorder="1" applyAlignment="1">
      <alignment horizontal="center" vertical="center"/>
    </xf>
    <xf numFmtId="0" fontId="3" fillId="0" borderId="1" xfId="0" applyFont="1" applyBorder="1" applyAlignment="1">
      <alignment vertical="top" wrapText="1"/>
    </xf>
    <xf numFmtId="0" fontId="0" fillId="3" borderId="18" xfId="0" applyFill="1" applyBorder="1" applyAlignment="1">
      <alignment vertical="top" wrapText="1"/>
    </xf>
    <xf numFmtId="0" fontId="3" fillId="0" borderId="5" xfId="0" applyFont="1" applyBorder="1" applyAlignment="1">
      <alignment vertical="top" wrapText="1"/>
    </xf>
    <xf numFmtId="0" fontId="0" fillId="3" borderId="13" xfId="0" applyFill="1" applyBorder="1" applyAlignment="1">
      <alignment vertical="top" wrapText="1"/>
    </xf>
    <xf numFmtId="0" fontId="0" fillId="3" borderId="19" xfId="0" applyFill="1" applyBorder="1" applyAlignment="1">
      <alignment vertical="top" wrapText="1"/>
    </xf>
    <xf numFmtId="0" fontId="2" fillId="4" borderId="13" xfId="0" applyFont="1" applyFill="1" applyBorder="1" applyAlignment="1">
      <alignment vertical="top" wrapText="1"/>
    </xf>
    <xf numFmtId="0" fontId="3" fillId="0" borderId="15" xfId="0" applyFont="1" applyBorder="1" applyAlignment="1">
      <alignment horizontal="left" vertical="top" wrapText="1"/>
    </xf>
    <xf numFmtId="0" fontId="3" fillId="4" borderId="16" xfId="0" applyFont="1" applyFill="1" applyBorder="1" applyAlignment="1">
      <alignment vertical="top" wrapText="1"/>
    </xf>
    <xf numFmtId="0" fontId="0" fillId="4" borderId="16" xfId="0" applyFill="1" applyBorder="1" applyAlignment="1">
      <alignment vertical="top" wrapText="1"/>
    </xf>
    <xf numFmtId="0" fontId="3" fillId="0" borderId="15" xfId="0" applyFont="1" applyBorder="1" applyAlignment="1">
      <alignment wrapText="1"/>
    </xf>
    <xf numFmtId="0" fontId="3" fillId="0" borderId="22" xfId="0" applyFont="1" applyBorder="1" applyAlignment="1">
      <alignment horizontal="left" vertical="top" wrapText="1"/>
    </xf>
    <xf numFmtId="0" fontId="3" fillId="4" borderId="23" xfId="0" applyFont="1" applyFill="1" applyBorder="1" applyAlignment="1">
      <alignment vertical="top" wrapText="1"/>
    </xf>
    <xf numFmtId="0" fontId="0" fillId="0" borderId="0" xfId="0" applyAlignment="1">
      <alignment wrapText="1"/>
    </xf>
    <xf numFmtId="0" fontId="0" fillId="3" borderId="13" xfId="0" applyFont="1" applyFill="1" applyBorder="1" applyAlignment="1">
      <alignment vertical="top" wrapText="1"/>
    </xf>
    <xf numFmtId="0" fontId="0" fillId="3" borderId="16" xfId="0" applyFont="1" applyFill="1" applyBorder="1" applyAlignment="1">
      <alignment vertical="top" wrapText="1"/>
    </xf>
    <xf numFmtId="0" fontId="0" fillId="3" borderId="18" xfId="0" applyFont="1" applyFill="1" applyBorder="1" applyAlignment="1">
      <alignment vertical="top" wrapText="1"/>
    </xf>
    <xf numFmtId="0" fontId="5" fillId="6" borderId="15" xfId="0" applyFont="1" applyFill="1" applyBorder="1" applyAlignment="1">
      <alignment horizontal="center" vertical="center" wrapText="1"/>
    </xf>
    <xf numFmtId="0" fontId="0" fillId="0" borderId="0" xfId="0" applyAlignment="1">
      <alignment horizontal="center" vertical="center"/>
    </xf>
    <xf numFmtId="0" fontId="0" fillId="7" borderId="15" xfId="0" applyFill="1" applyBorder="1" applyAlignment="1">
      <alignment horizontal="center" vertical="center"/>
    </xf>
    <xf numFmtId="0" fontId="0" fillId="7" borderId="15" xfId="0" applyFill="1" applyBorder="1" applyAlignment="1">
      <alignment horizontal="center" vertical="center" wrapText="1"/>
    </xf>
    <xf numFmtId="0" fontId="0" fillId="7" borderId="15" xfId="0" applyFill="1" applyBorder="1" applyAlignment="1">
      <alignment vertical="center" wrapText="1"/>
    </xf>
    <xf numFmtId="0" fontId="0" fillId="8" borderId="15" xfId="0" applyFill="1" applyBorder="1" applyAlignment="1">
      <alignment horizontal="center" vertical="center"/>
    </xf>
    <xf numFmtId="0" fontId="0" fillId="8" borderId="15" xfId="0" applyFill="1" applyBorder="1" applyAlignment="1">
      <alignment horizontal="center" vertical="center" wrapText="1"/>
    </xf>
    <xf numFmtId="0" fontId="0" fillId="8" borderId="15" xfId="0" applyFill="1" applyBorder="1" applyAlignment="1">
      <alignment vertical="center" wrapText="1"/>
    </xf>
    <xf numFmtId="0" fontId="0" fillId="9" borderId="15" xfId="0" applyFill="1" applyBorder="1" applyAlignment="1">
      <alignment horizontal="center" vertical="center"/>
    </xf>
    <xf numFmtId="0" fontId="0" fillId="9" borderId="15" xfId="0" applyFill="1" applyBorder="1" applyAlignment="1">
      <alignment horizontal="center" vertical="center" wrapText="1"/>
    </xf>
    <xf numFmtId="0" fontId="0" fillId="9" borderId="15" xfId="0" applyFill="1" applyBorder="1" applyAlignment="1">
      <alignment vertical="center" wrapText="1"/>
    </xf>
    <xf numFmtId="0" fontId="0" fillId="10" borderId="15" xfId="0" applyFill="1" applyBorder="1" applyAlignment="1">
      <alignment horizontal="center" vertical="center"/>
    </xf>
    <xf numFmtId="0" fontId="0" fillId="10" borderId="15" xfId="0" applyFill="1" applyBorder="1" applyAlignment="1">
      <alignment horizontal="center" vertical="center" wrapText="1"/>
    </xf>
    <xf numFmtId="0" fontId="0" fillId="10" borderId="15" xfId="0" applyFill="1" applyBorder="1" applyAlignment="1">
      <alignment vertical="center" wrapText="1"/>
    </xf>
    <xf numFmtId="0" fontId="0" fillId="10" borderId="15" xfId="0" applyFill="1" applyBorder="1" applyAlignment="1">
      <alignment vertical="center"/>
    </xf>
    <xf numFmtId="0" fontId="0" fillId="5" borderId="15" xfId="0" applyFill="1" applyBorder="1" applyAlignment="1">
      <alignment horizontal="center" vertical="center"/>
    </xf>
    <xf numFmtId="0" fontId="0" fillId="5" borderId="15" xfId="0" applyFill="1" applyBorder="1" applyAlignment="1">
      <alignment horizontal="center" vertical="center" wrapText="1"/>
    </xf>
    <xf numFmtId="0" fontId="0" fillId="5" borderId="15" xfId="0" applyFill="1" applyBorder="1" applyAlignment="1">
      <alignment vertical="center" wrapText="1"/>
    </xf>
    <xf numFmtId="0" fontId="0" fillId="9" borderId="15" xfId="0" applyFill="1" applyBorder="1" applyAlignment="1">
      <alignment vertical="center"/>
    </xf>
    <xf numFmtId="0" fontId="0" fillId="8" borderId="15" xfId="0" applyFill="1" applyBorder="1" applyAlignment="1">
      <alignment horizontal="left" vertical="center" wrapText="1"/>
    </xf>
    <xf numFmtId="0" fontId="0" fillId="7" borderId="15" xfId="0" applyFill="1" applyBorder="1" applyAlignment="1">
      <alignment horizontal="left" vertical="center" wrapText="1"/>
    </xf>
    <xf numFmtId="0" fontId="9" fillId="0" borderId="0" xfId="0" applyFont="1"/>
    <xf numFmtId="0" fontId="10" fillId="3" borderId="24" xfId="0" applyFont="1" applyFill="1" applyBorder="1"/>
    <xf numFmtId="0" fontId="0" fillId="3" borderId="25" xfId="0" applyFill="1" applyBorder="1"/>
    <xf numFmtId="0" fontId="0" fillId="3" borderId="26" xfId="0" applyFill="1" applyBorder="1"/>
    <xf numFmtId="0" fontId="11" fillId="3" borderId="27" xfId="0" applyFont="1" applyFill="1" applyBorder="1"/>
    <xf numFmtId="0" fontId="0" fillId="3" borderId="0" xfId="0" applyFill="1"/>
    <xf numFmtId="0" fontId="0" fillId="3" borderId="28" xfId="0" applyFill="1" applyBorder="1"/>
    <xf numFmtId="0" fontId="11" fillId="3" borderId="27" xfId="0" applyFont="1" applyFill="1" applyBorder="1" applyAlignment="1">
      <alignment vertical="center"/>
    </xf>
    <xf numFmtId="0" fontId="11" fillId="3" borderId="29" xfId="0" applyFont="1" applyFill="1" applyBorder="1"/>
    <xf numFmtId="0" fontId="10" fillId="3" borderId="30" xfId="0" applyFont="1" applyFill="1" applyBorder="1"/>
    <xf numFmtId="0" fontId="0" fillId="3" borderId="20" xfId="0" applyFill="1" applyBorder="1"/>
    <xf numFmtId="0" fontId="0" fillId="3" borderId="31" xfId="0" applyFill="1" applyBorder="1"/>
    <xf numFmtId="43" fontId="0" fillId="0" borderId="0" xfId="1" applyFont="1"/>
    <xf numFmtId="0" fontId="0" fillId="11" borderId="0" xfId="0" applyFill="1"/>
    <xf numFmtId="0" fontId="6" fillId="0" borderId="0" xfId="0" applyFont="1"/>
    <xf numFmtId="0" fontId="0" fillId="0" borderId="25" xfId="0" applyBorder="1"/>
    <xf numFmtId="0" fontId="0" fillId="0" borderId="26" xfId="0" applyBorder="1"/>
    <xf numFmtId="0" fontId="0" fillId="0" borderId="29" xfId="0" applyBorder="1"/>
    <xf numFmtId="0" fontId="0" fillId="0" borderId="28" xfId="0" applyBorder="1"/>
    <xf numFmtId="0" fontId="0" fillId="0" borderId="33" xfId="0" applyBorder="1"/>
    <xf numFmtId="0" fontId="0" fillId="0" borderId="20" xfId="0" applyBorder="1"/>
    <xf numFmtId="0" fontId="0" fillId="0" borderId="31" xfId="0" applyBorder="1"/>
    <xf numFmtId="0" fontId="12" fillId="0" borderId="0" xfId="0" applyFont="1"/>
    <xf numFmtId="43" fontId="12" fillId="0" borderId="0" xfId="1" applyFont="1"/>
    <xf numFmtId="0" fontId="3" fillId="4" borderId="32" xfId="0" applyFont="1" applyFill="1" applyBorder="1" applyAlignment="1">
      <alignment horizontal="left" vertical="center"/>
    </xf>
    <xf numFmtId="0" fontId="3" fillId="4" borderId="25" xfId="0" applyFont="1" applyFill="1" applyBorder="1" applyAlignment="1">
      <alignment horizontal="left" vertical="center"/>
    </xf>
    <xf numFmtId="0" fontId="3" fillId="4" borderId="34" xfId="0" applyFont="1" applyFill="1" applyBorder="1" applyAlignment="1">
      <alignment horizontal="left" vertical="center"/>
    </xf>
    <xf numFmtId="0" fontId="0" fillId="4" borderId="34" xfId="0" applyFill="1" applyBorder="1" applyAlignment="1">
      <alignment horizontal="left" vertical="center" wrapText="1"/>
    </xf>
    <xf numFmtId="0" fontId="0" fillId="4" borderId="34" xfId="0" applyFill="1" applyBorder="1" applyAlignment="1">
      <alignment wrapText="1"/>
    </xf>
    <xf numFmtId="0" fontId="0" fillId="4" borderId="25" xfId="0" applyFill="1" applyBorder="1"/>
    <xf numFmtId="0" fontId="0" fillId="4" borderId="26" xfId="0" applyFill="1" applyBorder="1"/>
    <xf numFmtId="0" fontId="12" fillId="0" borderId="0" xfId="0" applyFont="1" applyAlignment="1">
      <alignment horizontal="center"/>
    </xf>
    <xf numFmtId="43" fontId="12" fillId="0" borderId="0" xfId="1" applyFont="1" applyAlignment="1">
      <alignment horizontal="center"/>
    </xf>
    <xf numFmtId="0" fontId="3" fillId="4" borderId="29" xfId="0" applyFont="1" applyFill="1" applyBorder="1" applyAlignment="1">
      <alignment horizontal="left" vertical="center"/>
    </xf>
    <xf numFmtId="0" fontId="3" fillId="4" borderId="0" xfId="0" applyFont="1" applyFill="1" applyAlignment="1">
      <alignment horizontal="left" vertical="center"/>
    </xf>
    <xf numFmtId="17" fontId="3" fillId="4" borderId="4" xfId="0" quotePrefix="1" applyNumberFormat="1" applyFont="1" applyFill="1" applyBorder="1" applyAlignment="1">
      <alignment horizontal="left" vertical="center"/>
    </xf>
    <xf numFmtId="0" fontId="0" fillId="4" borderId="4" xfId="0" applyFill="1" applyBorder="1" applyAlignment="1">
      <alignment horizontal="left" vertical="center" wrapText="1"/>
    </xf>
    <xf numFmtId="0" fontId="0" fillId="4" borderId="4" xfId="0" applyFill="1" applyBorder="1" applyAlignment="1">
      <alignment wrapText="1"/>
    </xf>
    <xf numFmtId="0" fontId="0" fillId="4" borderId="0" xfId="0" applyFill="1"/>
    <xf numFmtId="0" fontId="0" fillId="4" borderId="28" xfId="0" applyFill="1" applyBorder="1"/>
    <xf numFmtId="0" fontId="3" fillId="4" borderId="4" xfId="0" applyFont="1" applyFill="1" applyBorder="1" applyAlignment="1">
      <alignment horizontal="left" vertical="center"/>
    </xf>
    <xf numFmtId="0" fontId="3" fillId="4" borderId="0" xfId="0" applyFont="1" applyFill="1"/>
    <xf numFmtId="14" fontId="3" fillId="4" borderId="4" xfId="0" applyNumberFormat="1" applyFont="1" applyFill="1" applyBorder="1" applyAlignment="1">
      <alignment horizontal="left" vertical="center"/>
    </xf>
    <xf numFmtId="0" fontId="3" fillId="4" borderId="33" xfId="0" applyFont="1" applyFill="1" applyBorder="1" applyAlignment="1">
      <alignment horizontal="left" vertical="center"/>
    </xf>
    <xf numFmtId="0" fontId="3" fillId="4" borderId="20" xfId="0" applyFont="1" applyFill="1" applyBorder="1" applyAlignment="1">
      <alignment horizontal="left" vertical="center"/>
    </xf>
    <xf numFmtId="0" fontId="0" fillId="4" borderId="20" xfId="0" applyFill="1" applyBorder="1" applyAlignment="1">
      <alignment horizontal="left" vertical="center" wrapText="1"/>
    </xf>
    <xf numFmtId="0" fontId="0" fillId="4" borderId="20" xfId="0" applyFill="1" applyBorder="1" applyAlignment="1">
      <alignment wrapText="1"/>
    </xf>
    <xf numFmtId="0" fontId="0" fillId="4" borderId="20" xfId="0" applyFill="1" applyBorder="1"/>
    <xf numFmtId="0" fontId="0" fillId="4" borderId="31" xfId="0" applyFill="1" applyBorder="1"/>
    <xf numFmtId="0" fontId="3" fillId="0" borderId="0" xfId="0" applyFont="1" applyAlignment="1">
      <alignment horizontal="left" vertical="center"/>
    </xf>
    <xf numFmtId="0" fontId="0" fillId="0" borderId="0" xfId="0" applyAlignment="1">
      <alignment horizontal="left" vertical="center" wrapText="1"/>
    </xf>
    <xf numFmtId="0" fontId="0" fillId="15" borderId="9" xfId="0" applyFill="1" applyBorder="1" applyAlignment="1">
      <alignment horizontal="center" vertical="center" wrapText="1"/>
    </xf>
    <xf numFmtId="0" fontId="0" fillId="13" borderId="35" xfId="0" applyFill="1" applyBorder="1" applyAlignment="1">
      <alignment horizontal="center" vertical="center" wrapText="1"/>
    </xf>
    <xf numFmtId="0" fontId="0" fillId="13" borderId="36" xfId="0" applyFill="1" applyBorder="1" applyAlignment="1">
      <alignment horizontal="center" vertical="center" wrapText="1"/>
    </xf>
    <xf numFmtId="0" fontId="0" fillId="13" borderId="37" xfId="0" applyFill="1" applyBorder="1" applyAlignment="1">
      <alignment horizontal="center" vertical="center" wrapText="1"/>
    </xf>
    <xf numFmtId="0" fontId="0" fillId="13" borderId="38" xfId="0" applyFill="1" applyBorder="1" applyAlignment="1">
      <alignment horizontal="center" vertical="center" wrapText="1"/>
    </xf>
    <xf numFmtId="0" fontId="0" fillId="15" borderId="39" xfId="0" applyFill="1" applyBorder="1" applyAlignment="1">
      <alignment horizontal="center" vertical="center" wrapText="1"/>
    </xf>
    <xf numFmtId="0" fontId="0" fillId="15" borderId="40" xfId="0" applyFill="1" applyBorder="1" applyAlignment="1">
      <alignment horizontal="center" vertical="center" wrapText="1"/>
    </xf>
    <xf numFmtId="0" fontId="0" fillId="15" borderId="41" xfId="0" applyFill="1" applyBorder="1" applyAlignment="1">
      <alignment horizontal="center" vertical="center" wrapText="1"/>
    </xf>
    <xf numFmtId="0" fontId="0" fillId="16" borderId="9" xfId="0" applyFill="1" applyBorder="1" applyAlignment="1">
      <alignment horizontal="center" vertical="center" wrapText="1"/>
    </xf>
    <xf numFmtId="0" fontId="0" fillId="16" borderId="40" xfId="0" applyFill="1" applyBorder="1" applyAlignment="1">
      <alignment horizontal="center" vertical="center" wrapText="1"/>
    </xf>
    <xf numFmtId="0" fontId="0" fillId="16" borderId="39" xfId="0" applyFill="1" applyBorder="1" applyAlignment="1">
      <alignment horizontal="center" vertical="center" wrapText="1"/>
    </xf>
    <xf numFmtId="0" fontId="0" fillId="16" borderId="42" xfId="0" applyFill="1" applyBorder="1" applyAlignment="1">
      <alignment horizontal="center" vertical="center" wrapText="1"/>
    </xf>
    <xf numFmtId="0" fontId="0" fillId="17" borderId="39" xfId="0" applyFill="1" applyBorder="1" applyAlignment="1">
      <alignment horizontal="center" vertical="center" wrapText="1"/>
    </xf>
    <xf numFmtId="0" fontId="0" fillId="17" borderId="10" xfId="0" applyFill="1" applyBorder="1" applyAlignment="1">
      <alignment horizontal="center" vertical="center" wrapText="1"/>
    </xf>
    <xf numFmtId="0" fontId="0" fillId="14" borderId="43" xfId="0" applyFill="1" applyBorder="1" applyAlignment="1">
      <alignment horizontal="center" vertical="center" wrapText="1"/>
    </xf>
    <xf numFmtId="0" fontId="0" fillId="14" borderId="40" xfId="0" applyFill="1" applyBorder="1" applyAlignment="1">
      <alignment horizontal="center" vertical="center" wrapText="1"/>
    </xf>
    <xf numFmtId="43" fontId="0" fillId="14" borderId="41" xfId="1" applyFont="1" applyFill="1" applyBorder="1" applyAlignment="1">
      <alignment horizontal="center" vertical="center" wrapText="1"/>
    </xf>
    <xf numFmtId="0" fontId="0" fillId="13" borderId="43" xfId="0" applyFill="1" applyBorder="1" applyAlignment="1">
      <alignment horizontal="center" vertical="center" wrapText="1"/>
    </xf>
    <xf numFmtId="0" fontId="0" fillId="13" borderId="40" xfId="0" applyFill="1" applyBorder="1" applyAlignment="1">
      <alignment horizontal="center" vertical="center" wrapText="1"/>
    </xf>
    <xf numFmtId="43" fontId="0" fillId="13" borderId="42" xfId="1" applyFont="1" applyFill="1" applyBorder="1" applyAlignment="1">
      <alignment horizontal="center" vertical="center" wrapText="1"/>
    </xf>
    <xf numFmtId="0" fontId="5" fillId="17" borderId="39" xfId="0" applyFont="1" applyFill="1" applyBorder="1" applyAlignment="1">
      <alignment horizontal="center" vertical="center" wrapText="1"/>
    </xf>
    <xf numFmtId="0" fontId="5" fillId="17" borderId="40" xfId="0" applyFont="1" applyFill="1" applyBorder="1" applyAlignment="1">
      <alignment horizontal="center" vertical="center" wrapText="1"/>
    </xf>
    <xf numFmtId="0" fontId="5" fillId="17" borderId="42" xfId="0" applyFont="1" applyFill="1" applyBorder="1" applyAlignment="1">
      <alignment horizontal="center" vertical="center" wrapText="1"/>
    </xf>
    <xf numFmtId="0" fontId="0" fillId="0" borderId="44" xfId="0" applyBorder="1" applyAlignment="1">
      <alignment horizontal="center" vertical="center"/>
    </xf>
    <xf numFmtId="0" fontId="0" fillId="13" borderId="14" xfId="0" applyFill="1" applyBorder="1" applyAlignment="1">
      <alignment horizontal="center" vertical="center"/>
    </xf>
    <xf numFmtId="0" fontId="0" fillId="13" borderId="15" xfId="0" applyFill="1" applyBorder="1" applyAlignment="1">
      <alignment horizontal="center" vertical="center"/>
    </xf>
    <xf numFmtId="0" fontId="0" fillId="13" borderId="44" xfId="0" applyFill="1" applyBorder="1" applyAlignment="1">
      <alignment horizontal="center" vertical="center"/>
    </xf>
    <xf numFmtId="0" fontId="0" fillId="13" borderId="16" xfId="0" applyFill="1" applyBorder="1" applyAlignment="1">
      <alignment vertical="center" wrapText="1"/>
    </xf>
    <xf numFmtId="0" fontId="0" fillId="0" borderId="15" xfId="0" applyBorder="1" applyAlignment="1">
      <alignment vertical="center"/>
    </xf>
    <xf numFmtId="43" fontId="0" fillId="0" borderId="0" xfId="0" applyNumberFormat="1"/>
    <xf numFmtId="0" fontId="0" fillId="13" borderId="16" xfId="0" applyFill="1" applyBorder="1" applyAlignment="1">
      <alignment vertical="center"/>
    </xf>
    <xf numFmtId="0" fontId="0" fillId="0" borderId="45" xfId="0" applyBorder="1" applyAlignment="1">
      <alignment horizontal="center" vertical="center"/>
    </xf>
    <xf numFmtId="0" fontId="0" fillId="0" borderId="15" xfId="0" applyBorder="1" applyAlignment="1">
      <alignment horizontal="center" vertical="center"/>
    </xf>
    <xf numFmtId="0" fontId="0" fillId="0" borderId="44" xfId="0" applyBorder="1" applyAlignment="1">
      <alignment vertical="center"/>
    </xf>
    <xf numFmtId="0" fontId="0" fillId="0" borderId="46" xfId="0" applyBorder="1" applyAlignment="1">
      <alignment vertical="center"/>
    </xf>
    <xf numFmtId="0" fontId="0" fillId="0" borderId="45" xfId="0" applyBorder="1" applyAlignment="1">
      <alignment vertical="center"/>
    </xf>
    <xf numFmtId="0" fontId="0" fillId="0" borderId="16" xfId="0" applyBorder="1" applyAlignment="1">
      <alignment vertical="center"/>
    </xf>
    <xf numFmtId="0" fontId="0" fillId="0" borderId="2" xfId="0" applyBorder="1" applyAlignment="1">
      <alignment vertical="center"/>
    </xf>
    <xf numFmtId="0" fontId="0" fillId="0" borderId="14" xfId="0" applyBorder="1" applyAlignment="1">
      <alignment vertical="center"/>
    </xf>
    <xf numFmtId="43" fontId="0" fillId="0" borderId="44" xfId="1" applyFont="1" applyBorder="1" applyAlignment="1">
      <alignment vertical="center"/>
    </xf>
    <xf numFmtId="43" fontId="0" fillId="0" borderId="16" xfId="1" applyFont="1" applyBorder="1" applyAlignment="1">
      <alignment vertical="center"/>
    </xf>
    <xf numFmtId="0" fontId="0" fillId="13" borderId="47" xfId="0" applyFill="1" applyBorder="1" applyAlignment="1">
      <alignment horizontal="center" vertical="center"/>
    </xf>
    <xf numFmtId="0" fontId="0" fillId="13" borderId="22" xfId="0" applyFill="1" applyBorder="1" applyAlignment="1">
      <alignment horizontal="center" vertical="center"/>
    </xf>
    <xf numFmtId="0" fontId="0" fillId="13" borderId="48" xfId="0" applyFill="1" applyBorder="1" applyAlignment="1">
      <alignment horizontal="center" vertical="center"/>
    </xf>
    <xf numFmtId="0" fontId="0" fillId="13" borderId="23" xfId="0" applyFill="1" applyBorder="1" applyAlignment="1">
      <alignment vertical="center"/>
    </xf>
    <xf numFmtId="0" fontId="0" fillId="0" borderId="49" xfId="0" applyBorder="1" applyAlignment="1">
      <alignment vertical="center"/>
    </xf>
    <xf numFmtId="0" fontId="0" fillId="0" borderId="22" xfId="0" applyBorder="1" applyAlignment="1">
      <alignment vertical="center"/>
    </xf>
    <xf numFmtId="0" fontId="0" fillId="0" borderId="50" xfId="0" applyBorder="1" applyAlignment="1">
      <alignment vertical="center"/>
    </xf>
    <xf numFmtId="0" fontId="0" fillId="0" borderId="23" xfId="0" applyBorder="1" applyAlignment="1">
      <alignment vertical="center"/>
    </xf>
    <xf numFmtId="0" fontId="0" fillId="0" borderId="51" xfId="0" applyBorder="1" applyAlignment="1">
      <alignment vertical="center"/>
    </xf>
    <xf numFmtId="0" fontId="0" fillId="0" borderId="47" xfId="0" applyBorder="1" applyAlignment="1">
      <alignment vertical="center"/>
    </xf>
    <xf numFmtId="43" fontId="0" fillId="0" borderId="48" xfId="1" applyFont="1" applyBorder="1" applyAlignment="1">
      <alignment vertical="center"/>
    </xf>
    <xf numFmtId="43" fontId="0" fillId="0" borderId="23" xfId="1" applyFont="1" applyBorder="1" applyAlignment="1">
      <alignment vertical="center"/>
    </xf>
    <xf numFmtId="0" fontId="0" fillId="18" borderId="24" xfId="0" applyFill="1" applyBorder="1"/>
    <xf numFmtId="0" fontId="0" fillId="0" borderId="0" xfId="0" applyAlignment="1">
      <alignment horizontal="center"/>
    </xf>
    <xf numFmtId="0" fontId="0" fillId="18" borderId="27" xfId="0" applyFill="1" applyBorder="1"/>
    <xf numFmtId="0" fontId="0" fillId="0" borderId="32" xfId="0" applyBorder="1"/>
    <xf numFmtId="43" fontId="0" fillId="0" borderId="25" xfId="1" applyFont="1" applyBorder="1"/>
    <xf numFmtId="43" fontId="1" fillId="0" borderId="0" xfId="1" applyAlignment="1">
      <alignment horizontal="center"/>
    </xf>
    <xf numFmtId="0" fontId="3" fillId="0" borderId="0" xfId="0" applyFont="1" applyAlignment="1">
      <alignment horizontal="center"/>
    </xf>
    <xf numFmtId="0" fontId="7" fillId="0" borderId="0" xfId="0" applyFont="1" applyAlignment="1">
      <alignment horizontal="center"/>
    </xf>
    <xf numFmtId="0" fontId="9" fillId="0" borderId="0" xfId="0" applyFont="1" applyAlignment="1">
      <alignment horizontal="center"/>
    </xf>
    <xf numFmtId="0" fontId="0" fillId="18" borderId="30" xfId="0" applyFill="1" applyBorder="1"/>
    <xf numFmtId="0" fontId="19" fillId="21" borderId="52" xfId="3" applyFont="1" applyFill="1" applyBorder="1" applyAlignment="1">
      <alignment horizontal="center"/>
    </xf>
    <xf numFmtId="0" fontId="19" fillId="21" borderId="53" xfId="3" applyFont="1" applyFill="1" applyBorder="1" applyAlignment="1">
      <alignment horizontal="center"/>
    </xf>
    <xf numFmtId="0" fontId="19" fillId="22" borderId="54" xfId="3" applyFont="1" applyFill="1" applyBorder="1" applyAlignment="1">
      <alignment horizontal="center"/>
    </xf>
    <xf numFmtId="0" fontId="8" fillId="22" borderId="54" xfId="3" applyFont="1" applyFill="1" applyBorder="1" applyAlignment="1">
      <alignment horizontal="center"/>
    </xf>
    <xf numFmtId="43" fontId="2" fillId="0" borderId="0" xfId="0" applyNumberFormat="1" applyFont="1"/>
    <xf numFmtId="0" fontId="8" fillId="19" borderId="15" xfId="3" applyFont="1" applyFill="1" applyBorder="1" applyAlignment="1">
      <alignment wrapText="1"/>
    </xf>
    <xf numFmtId="43" fontId="20" fillId="18" borderId="0" xfId="1" applyFont="1" applyFill="1"/>
    <xf numFmtId="0" fontId="2" fillId="0" borderId="0" xfId="0" applyFont="1"/>
    <xf numFmtId="0" fontId="1" fillId="19" borderId="15" xfId="0" applyFont="1" applyFill="1" applyBorder="1" applyAlignment="1">
      <alignment vertical="center"/>
    </xf>
    <xf numFmtId="43" fontId="19" fillId="18" borderId="55" xfId="1" applyFont="1" applyFill="1" applyBorder="1" applyAlignment="1">
      <alignment horizontal="right" wrapText="1"/>
    </xf>
    <xf numFmtId="43" fontId="2" fillId="0" borderId="0" xfId="1" applyFont="1"/>
    <xf numFmtId="43" fontId="19" fillId="18" borderId="0" xfId="1" applyFont="1" applyFill="1" applyAlignment="1">
      <alignment horizontal="right" wrapText="1"/>
    </xf>
    <xf numFmtId="43" fontId="19" fillId="18" borderId="56" xfId="1" applyFont="1" applyFill="1" applyBorder="1" applyAlignment="1">
      <alignment horizontal="right" wrapText="1"/>
    </xf>
    <xf numFmtId="0" fontId="19" fillId="0" borderId="57" xfId="3" applyFont="1" applyBorder="1" applyAlignment="1">
      <alignment horizontal="right" wrapText="1"/>
    </xf>
    <xf numFmtId="43" fontId="19" fillId="23" borderId="58" xfId="1" applyFont="1" applyFill="1" applyBorder="1" applyAlignment="1">
      <alignment horizontal="right" wrapText="1"/>
    </xf>
    <xf numFmtId="43" fontId="8" fillId="23" borderId="58" xfId="1" applyFont="1" applyFill="1" applyBorder="1" applyAlignment="1">
      <alignment horizontal="right" wrapText="1"/>
    </xf>
    <xf numFmtId="43" fontId="19" fillId="8" borderId="58" xfId="1" applyFont="1" applyFill="1" applyBorder="1" applyAlignment="1">
      <alignment horizontal="right" wrapText="1"/>
    </xf>
    <xf numFmtId="43" fontId="8" fillId="8" borderId="58" xfId="1" applyFont="1" applyFill="1" applyBorder="1" applyAlignment="1">
      <alignment horizontal="right" wrapText="1"/>
    </xf>
    <xf numFmtId="43" fontId="0" fillId="0" borderId="20" xfId="1" applyFont="1" applyBorder="1"/>
    <xf numFmtId="43" fontId="0" fillId="0" borderId="20" xfId="0" applyNumberFormat="1" applyBorder="1"/>
    <xf numFmtId="10" fontId="0" fillId="0" borderId="0" xfId="2" applyNumberFormat="1" applyFont="1"/>
    <xf numFmtId="0" fontId="0" fillId="0" borderId="45" xfId="0" applyFill="1" applyBorder="1" applyAlignment="1">
      <alignment horizontal="center" vertical="center"/>
    </xf>
    <xf numFmtId="0" fontId="0" fillId="0" borderId="15" xfId="0" applyFill="1" applyBorder="1" applyAlignment="1">
      <alignment horizontal="center" vertical="center"/>
    </xf>
    <xf numFmtId="0" fontId="0" fillId="0" borderId="15" xfId="0" applyFill="1" applyBorder="1" applyAlignment="1">
      <alignment vertical="center" wrapText="1"/>
    </xf>
    <xf numFmtId="0" fontId="0" fillId="0" borderId="44" xfId="0" applyFill="1" applyBorder="1" applyAlignment="1">
      <alignment vertical="center" wrapText="1"/>
    </xf>
    <xf numFmtId="0" fontId="16" fillId="0" borderId="46" xfId="0" applyFont="1" applyFill="1" applyBorder="1" applyAlignment="1">
      <alignment vertical="center"/>
    </xf>
    <xf numFmtId="0" fontId="16" fillId="0" borderId="15" xfId="0" applyFont="1" applyFill="1" applyBorder="1" applyAlignment="1">
      <alignment vertical="center"/>
    </xf>
    <xf numFmtId="0" fontId="16" fillId="0" borderId="16" xfId="0" applyFont="1" applyFill="1" applyBorder="1" applyAlignment="1">
      <alignment vertical="center"/>
    </xf>
    <xf numFmtId="17" fontId="0" fillId="0" borderId="45" xfId="0" quotePrefix="1" applyNumberFormat="1" applyFill="1" applyBorder="1" applyAlignment="1">
      <alignment vertical="center"/>
    </xf>
    <xf numFmtId="0" fontId="0" fillId="0" borderId="2"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43" fontId="0" fillId="0" borderId="44" xfId="1" applyFont="1" applyFill="1" applyBorder="1" applyAlignment="1">
      <alignment vertical="center"/>
    </xf>
    <xf numFmtId="0" fontId="0" fillId="0" borderId="29" xfId="0" applyFill="1" applyBorder="1" applyAlignment="1">
      <alignment vertical="center"/>
    </xf>
    <xf numFmtId="43" fontId="0" fillId="0" borderId="16" xfId="1" applyFont="1" applyFill="1" applyBorder="1" applyAlignment="1">
      <alignment vertical="center"/>
    </xf>
    <xf numFmtId="0" fontId="0" fillId="0" borderId="44" xfId="0" applyFill="1" applyBorder="1" applyAlignment="1">
      <alignment vertical="center"/>
    </xf>
    <xf numFmtId="0" fontId="0" fillId="0" borderId="45" xfId="0" applyFill="1" applyBorder="1" applyAlignment="1">
      <alignment vertical="center" wrapText="1"/>
    </xf>
    <xf numFmtId="0" fontId="0" fillId="0" borderId="45" xfId="0" applyFill="1" applyBorder="1" applyAlignment="1">
      <alignment vertical="center"/>
    </xf>
    <xf numFmtId="0" fontId="0" fillId="0" borderId="46" xfId="0" applyFill="1" applyBorder="1" applyAlignment="1">
      <alignment vertical="center"/>
    </xf>
    <xf numFmtId="17" fontId="0" fillId="0" borderId="15" xfId="0" quotePrefix="1" applyNumberFormat="1" applyFill="1" applyBorder="1" applyAlignment="1">
      <alignment vertical="center"/>
    </xf>
    <xf numFmtId="17" fontId="0" fillId="0" borderId="15" xfId="0" quotePrefix="1" applyNumberFormat="1" applyFill="1" applyBorder="1" applyAlignment="1">
      <alignment vertical="center" wrapText="1"/>
    </xf>
    <xf numFmtId="0" fontId="0" fillId="0" borderId="45" xfId="0" applyFill="1" applyBorder="1" applyAlignment="1">
      <alignment horizontal="left" vertical="center"/>
    </xf>
    <xf numFmtId="0" fontId="0" fillId="0" borderId="16" xfId="0" applyFill="1" applyBorder="1" applyAlignment="1">
      <alignment vertical="center"/>
    </xf>
    <xf numFmtId="0" fontId="0" fillId="0" borderId="0" xfId="0" applyFill="1"/>
    <xf numFmtId="0" fontId="0" fillId="0" borderId="0" xfId="0" applyBorder="1"/>
    <xf numFmtId="0" fontId="7" fillId="2" borderId="32" xfId="0" applyFont="1" applyFill="1" applyBorder="1"/>
    <xf numFmtId="0" fontId="0" fillId="2" borderId="25" xfId="0" applyFill="1" applyBorder="1"/>
    <xf numFmtId="0" fontId="0" fillId="2" borderId="26" xfId="0" applyFill="1" applyBorder="1"/>
    <xf numFmtId="0" fontId="0" fillId="2" borderId="29" xfId="0" applyFill="1" applyBorder="1"/>
    <xf numFmtId="0" fontId="0" fillId="2" borderId="0" xfId="0" applyFill="1" applyBorder="1"/>
    <xf numFmtId="0" fontId="0" fillId="2" borderId="28" xfId="0" applyFill="1" applyBorder="1"/>
    <xf numFmtId="0" fontId="0" fillId="2" borderId="33" xfId="0" applyFill="1" applyBorder="1"/>
    <xf numFmtId="0" fontId="0" fillId="2" borderId="20" xfId="0" applyFill="1" applyBorder="1"/>
    <xf numFmtId="0" fontId="0" fillId="2" borderId="31" xfId="0" applyFill="1" applyBorder="1"/>
    <xf numFmtId="0" fontId="0" fillId="0" borderId="0" xfId="0" applyAlignment="1">
      <alignment horizontal="center" vertical="center" wrapText="1"/>
    </xf>
    <xf numFmtId="0" fontId="6" fillId="2" borderId="32" xfId="0" applyFont="1" applyFill="1" applyBorder="1"/>
    <xf numFmtId="0" fontId="6" fillId="2" borderId="33" xfId="0" applyFont="1" applyFill="1" applyBorder="1"/>
    <xf numFmtId="0" fontId="19" fillId="21" borderId="54" xfId="4" applyFont="1" applyFill="1" applyBorder="1" applyAlignment="1">
      <alignment horizontal="center"/>
    </xf>
    <xf numFmtId="15" fontId="0" fillId="0" borderId="0" xfId="0" applyNumberFormat="1"/>
    <xf numFmtId="43" fontId="19" fillId="21" borderId="54" xfId="1" applyFont="1" applyFill="1" applyBorder="1" applyAlignment="1">
      <alignment horizontal="center"/>
    </xf>
    <xf numFmtId="43" fontId="0" fillId="0" borderId="59" xfId="0" applyNumberFormat="1" applyBorder="1"/>
    <xf numFmtId="43" fontId="0" fillId="0" borderId="59" xfId="1" applyFont="1" applyBorder="1"/>
    <xf numFmtId="0" fontId="0" fillId="0" borderId="0" xfId="0" applyAlignment="1">
      <alignment horizontal="left" wrapText="1"/>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12" xfId="0" applyFont="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20" xfId="0" applyFont="1" applyFill="1" applyBorder="1" applyAlignment="1">
      <alignment horizontal="center" vertical="center"/>
    </xf>
    <xf numFmtId="0" fontId="7" fillId="0" borderId="0" xfId="0" applyFont="1" applyAlignment="1">
      <alignment horizontal="center"/>
    </xf>
    <xf numFmtId="0" fontId="13" fillId="12" borderId="33" xfId="0" applyFont="1" applyFill="1" applyBorder="1" applyAlignment="1">
      <alignment horizontal="center"/>
    </xf>
    <xf numFmtId="0" fontId="13" fillId="12" borderId="20" xfId="0" applyFont="1" applyFill="1" applyBorder="1" applyAlignment="1">
      <alignment horizontal="center"/>
    </xf>
    <xf numFmtId="0" fontId="13" fillId="12" borderId="31" xfId="0" applyFont="1" applyFill="1" applyBorder="1" applyAlignment="1">
      <alignment horizontal="center"/>
    </xf>
    <xf numFmtId="0" fontId="13" fillId="0" borderId="0" xfId="0" applyFont="1" applyFill="1" applyBorder="1" applyAlignment="1">
      <alignment horizontal="center"/>
    </xf>
    <xf numFmtId="0" fontId="14" fillId="13" borderId="32" xfId="0" applyFont="1" applyFill="1" applyBorder="1" applyAlignment="1">
      <alignment horizontal="center" vertical="center"/>
    </xf>
    <xf numFmtId="0" fontId="14" fillId="13" borderId="25" xfId="0" applyFont="1" applyFill="1" applyBorder="1" applyAlignment="1">
      <alignment horizontal="center" vertical="center"/>
    </xf>
    <xf numFmtId="0" fontId="14" fillId="13" borderId="26" xfId="0" applyFont="1" applyFill="1" applyBorder="1" applyAlignment="1">
      <alignment horizontal="center" vertical="center"/>
    </xf>
    <xf numFmtId="0" fontId="15" fillId="14" borderId="32" xfId="0" applyFont="1" applyFill="1" applyBorder="1" applyAlignment="1">
      <alignment horizontal="center"/>
    </xf>
    <xf numFmtId="0" fontId="15" fillId="14" borderId="25" xfId="0" applyFont="1" applyFill="1" applyBorder="1" applyAlignment="1">
      <alignment horizontal="center"/>
    </xf>
    <xf numFmtId="0" fontId="15" fillId="13" borderId="32" xfId="0" applyFont="1" applyFill="1" applyBorder="1" applyAlignment="1">
      <alignment horizontal="center"/>
    </xf>
    <xf numFmtId="0" fontId="15" fillId="13" borderId="25" xfId="0" applyFont="1" applyFill="1" applyBorder="1" applyAlignment="1">
      <alignment horizontal="center"/>
    </xf>
    <xf numFmtId="0" fontId="15" fillId="13" borderId="26" xfId="0" applyFont="1" applyFill="1" applyBorder="1" applyAlignment="1">
      <alignment horizontal="center"/>
    </xf>
    <xf numFmtId="0" fontId="17" fillId="20" borderId="9" xfId="0" applyFont="1" applyFill="1" applyBorder="1" applyAlignment="1">
      <alignment horizontal="center"/>
    </xf>
    <xf numFmtId="0" fontId="17" fillId="20" borderId="10" xfId="0" applyFont="1" applyFill="1" applyBorder="1" applyAlignment="1">
      <alignment horizontal="center"/>
    </xf>
    <xf numFmtId="0" fontId="17" fillId="20" borderId="11" xfId="0" applyFont="1" applyFill="1" applyBorder="1" applyAlignment="1">
      <alignment horizontal="center"/>
    </xf>
  </cellXfs>
  <cellStyles count="5">
    <cellStyle name="Comma" xfId="1" builtinId="3"/>
    <cellStyle name="Normal" xfId="0" builtinId="0"/>
    <cellStyle name="Normal_ReportedReclassifications" xfId="4" xr:uid="{07DC4A5B-4115-4926-8FCA-94F41915DBF8}"/>
    <cellStyle name="Normal_Sheet7" xfId="3" xr:uid="{71119FD8-C8FC-47A4-983B-5E62BA9236EB}"/>
    <cellStyle name="Percent" xfId="2" builtinId="5"/>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7CE39-7050-4D17-89B2-E98E6AEFED5A}">
  <sheetPr codeName="Sheet1">
    <tabColor theme="5" tint="0.79998168889431442"/>
  </sheetPr>
  <dimension ref="A3:F36"/>
  <sheetViews>
    <sheetView zoomScale="80" zoomScaleNormal="80" workbookViewId="0">
      <selection activeCell="E13" sqref="E13"/>
    </sheetView>
  </sheetViews>
  <sheetFormatPr defaultColWidth="33" defaultRowHeight="14.4" x14ac:dyDescent="0.3"/>
  <cols>
    <col min="1" max="1" width="9.6640625" customWidth="1"/>
    <col min="2" max="2" width="4.6640625" bestFit="1" customWidth="1"/>
    <col min="3" max="3" width="25.88671875" customWidth="1"/>
    <col min="4" max="4" width="31.109375" bestFit="1" customWidth="1"/>
    <col min="5" max="5" width="41.44140625" customWidth="1"/>
  </cols>
  <sheetData>
    <row r="3" spans="1:5" s="39" customFormat="1" ht="43.2" x14ac:dyDescent="0.3">
      <c r="A3" s="38" t="s">
        <v>59</v>
      </c>
      <c r="B3" s="38" t="s">
        <v>7</v>
      </c>
      <c r="C3" s="38" t="s">
        <v>60</v>
      </c>
      <c r="D3" s="38" t="s">
        <v>61</v>
      </c>
      <c r="E3" s="38" t="s">
        <v>62</v>
      </c>
    </row>
    <row r="4" spans="1:5" x14ac:dyDescent="0.3">
      <c r="A4" s="40" t="s">
        <v>65</v>
      </c>
      <c r="B4" s="41">
        <v>1</v>
      </c>
      <c r="C4" s="41" t="s">
        <v>29</v>
      </c>
      <c r="D4" s="42" t="s">
        <v>66</v>
      </c>
      <c r="E4" s="42" t="s">
        <v>67</v>
      </c>
    </row>
    <row r="5" spans="1:5" x14ac:dyDescent="0.3">
      <c r="A5" s="40" t="s">
        <v>65</v>
      </c>
      <c r="B5" s="41">
        <v>2</v>
      </c>
      <c r="C5" s="41" t="s">
        <v>29</v>
      </c>
      <c r="D5" s="42" t="s">
        <v>66</v>
      </c>
      <c r="E5" s="42" t="s">
        <v>68</v>
      </c>
    </row>
    <row r="6" spans="1:5" x14ac:dyDescent="0.3">
      <c r="A6" s="40" t="s">
        <v>65</v>
      </c>
      <c r="B6" s="41">
        <v>3</v>
      </c>
      <c r="C6" s="41" t="s">
        <v>29</v>
      </c>
      <c r="D6" s="42" t="s">
        <v>66</v>
      </c>
      <c r="E6" s="42" t="s">
        <v>69</v>
      </c>
    </row>
    <row r="7" spans="1:5" ht="28.8" x14ac:dyDescent="0.3">
      <c r="A7" s="40" t="s">
        <v>65</v>
      </c>
      <c r="B7" s="41">
        <v>4</v>
      </c>
      <c r="C7" s="41" t="s">
        <v>29</v>
      </c>
      <c r="D7" s="42" t="s">
        <v>66</v>
      </c>
      <c r="E7" s="42" t="s">
        <v>70</v>
      </c>
    </row>
    <row r="8" spans="1:5" ht="28.8" x14ac:dyDescent="0.3">
      <c r="A8" s="40" t="s">
        <v>65</v>
      </c>
      <c r="B8" s="41">
        <v>5</v>
      </c>
      <c r="C8" s="41" t="s">
        <v>29</v>
      </c>
      <c r="D8" s="42" t="s">
        <v>66</v>
      </c>
      <c r="E8" s="42" t="s">
        <v>71</v>
      </c>
    </row>
    <row r="9" spans="1:5" ht="28.8" x14ac:dyDescent="0.3">
      <c r="A9" s="40" t="s">
        <v>65</v>
      </c>
      <c r="B9" s="41">
        <v>6</v>
      </c>
      <c r="C9" s="41" t="s">
        <v>29</v>
      </c>
      <c r="D9" s="42" t="s">
        <v>66</v>
      </c>
      <c r="E9" s="42" t="s">
        <v>72</v>
      </c>
    </row>
    <row r="10" spans="1:5" x14ac:dyDescent="0.3">
      <c r="A10" s="43" t="s">
        <v>73</v>
      </c>
      <c r="B10" s="44">
        <v>7</v>
      </c>
      <c r="C10" s="44" t="s">
        <v>29</v>
      </c>
      <c r="D10" s="45" t="s">
        <v>66</v>
      </c>
      <c r="E10" s="45" t="s">
        <v>74</v>
      </c>
    </row>
    <row r="11" spans="1:5" ht="28.8" x14ac:dyDescent="0.3">
      <c r="A11" s="40" t="s">
        <v>65</v>
      </c>
      <c r="B11" s="41">
        <v>8</v>
      </c>
      <c r="C11" s="41" t="s">
        <v>29</v>
      </c>
      <c r="D11" s="42" t="s">
        <v>66</v>
      </c>
      <c r="E11" s="42" t="s">
        <v>75</v>
      </c>
    </row>
    <row r="12" spans="1:5" ht="28.8" x14ac:dyDescent="0.3">
      <c r="A12" s="40" t="s">
        <v>65</v>
      </c>
      <c r="B12" s="41">
        <v>9</v>
      </c>
      <c r="C12" s="41" t="s">
        <v>29</v>
      </c>
      <c r="D12" s="42" t="s">
        <v>66</v>
      </c>
      <c r="E12" s="42" t="s">
        <v>76</v>
      </c>
    </row>
    <row r="13" spans="1:5" ht="28.8" x14ac:dyDescent="0.3">
      <c r="A13" s="46" t="s">
        <v>77</v>
      </c>
      <c r="B13" s="47">
        <v>10</v>
      </c>
      <c r="C13" s="47" t="s">
        <v>29</v>
      </c>
      <c r="D13" s="48" t="s">
        <v>66</v>
      </c>
      <c r="E13" s="48" t="s">
        <v>78</v>
      </c>
    </row>
    <row r="14" spans="1:5" x14ac:dyDescent="0.3">
      <c r="A14" s="43" t="s">
        <v>79</v>
      </c>
      <c r="B14" s="44">
        <v>11</v>
      </c>
      <c r="C14" s="44" t="s">
        <v>29</v>
      </c>
      <c r="D14" s="45" t="s">
        <v>66</v>
      </c>
      <c r="E14" s="45" t="s">
        <v>80</v>
      </c>
    </row>
    <row r="15" spans="1:5" ht="28.8" x14ac:dyDescent="0.3">
      <c r="A15" s="49" t="s">
        <v>81</v>
      </c>
      <c r="B15" s="50">
        <v>12</v>
      </c>
      <c r="C15" s="50" t="s">
        <v>82</v>
      </c>
      <c r="D15" s="51" t="s">
        <v>66</v>
      </c>
      <c r="E15" s="52" t="s">
        <v>83</v>
      </c>
    </row>
    <row r="16" spans="1:5" ht="43.2" x14ac:dyDescent="0.3">
      <c r="A16" s="53" t="s">
        <v>84</v>
      </c>
      <c r="B16" s="54">
        <v>13</v>
      </c>
      <c r="C16" s="54" t="s">
        <v>85</v>
      </c>
      <c r="D16" s="55" t="s">
        <v>86</v>
      </c>
      <c r="E16" s="55" t="s">
        <v>87</v>
      </c>
    </row>
    <row r="17" spans="1:5" x14ac:dyDescent="0.3">
      <c r="A17" s="46" t="s">
        <v>77</v>
      </c>
      <c r="B17" s="47">
        <v>14</v>
      </c>
      <c r="C17" s="47" t="s">
        <v>29</v>
      </c>
      <c r="D17" s="48" t="s">
        <v>86</v>
      </c>
      <c r="E17" s="56" t="s">
        <v>88</v>
      </c>
    </row>
    <row r="18" spans="1:5" ht="28.8" x14ac:dyDescent="0.3">
      <c r="A18" s="49" t="s">
        <v>84</v>
      </c>
      <c r="B18" s="50">
        <v>15</v>
      </c>
      <c r="C18" s="50" t="s">
        <v>82</v>
      </c>
      <c r="D18" s="51" t="s">
        <v>86</v>
      </c>
      <c r="E18" s="51" t="s">
        <v>89</v>
      </c>
    </row>
    <row r="19" spans="1:5" x14ac:dyDescent="0.3">
      <c r="A19" s="46" t="s">
        <v>77</v>
      </c>
      <c r="B19" s="47">
        <v>16</v>
      </c>
      <c r="C19" s="47" t="s">
        <v>29</v>
      </c>
      <c r="D19" s="48" t="s">
        <v>86</v>
      </c>
      <c r="E19" s="56" t="s">
        <v>90</v>
      </c>
    </row>
    <row r="20" spans="1:5" ht="28.8" x14ac:dyDescent="0.3">
      <c r="A20" s="49" t="s">
        <v>81</v>
      </c>
      <c r="B20" s="50">
        <v>17</v>
      </c>
      <c r="C20" s="50" t="s">
        <v>82</v>
      </c>
      <c r="D20" s="51" t="s">
        <v>86</v>
      </c>
      <c r="E20" s="51" t="s">
        <v>91</v>
      </c>
    </row>
    <row r="21" spans="1:5" ht="43.2" x14ac:dyDescent="0.3">
      <c r="A21" s="43" t="s">
        <v>81</v>
      </c>
      <c r="B21" s="44">
        <v>18</v>
      </c>
      <c r="C21" s="44" t="s">
        <v>29</v>
      </c>
      <c r="D21" s="57" t="s">
        <v>86</v>
      </c>
      <c r="E21" s="57" t="s">
        <v>92</v>
      </c>
    </row>
    <row r="22" spans="1:5" x14ac:dyDescent="0.3">
      <c r="A22" s="40" t="s">
        <v>65</v>
      </c>
      <c r="B22" s="41">
        <v>19</v>
      </c>
      <c r="C22" s="41" t="s">
        <v>29</v>
      </c>
      <c r="D22" s="58" t="s">
        <v>66</v>
      </c>
      <c r="E22" s="58" t="s">
        <v>93</v>
      </c>
    </row>
    <row r="23" spans="1:5" ht="28.8" x14ac:dyDescent="0.3">
      <c r="A23" s="40" t="s">
        <v>65</v>
      </c>
      <c r="B23" s="41">
        <v>20</v>
      </c>
      <c r="C23" s="41" t="s">
        <v>29</v>
      </c>
      <c r="D23" s="58" t="s">
        <v>66</v>
      </c>
      <c r="E23" s="58" t="s">
        <v>94</v>
      </c>
    </row>
    <row r="24" spans="1:5" ht="43.2" x14ac:dyDescent="0.3">
      <c r="A24" s="40" t="s">
        <v>65</v>
      </c>
      <c r="B24" s="41">
        <v>21</v>
      </c>
      <c r="C24" s="41" t="s">
        <v>95</v>
      </c>
      <c r="D24" s="58" t="s">
        <v>86</v>
      </c>
      <c r="E24" s="58" t="s">
        <v>96</v>
      </c>
    </row>
    <row r="25" spans="1:5" ht="57.6" x14ac:dyDescent="0.3">
      <c r="A25" s="40" t="s">
        <v>65</v>
      </c>
      <c r="B25" s="41">
        <v>22</v>
      </c>
      <c r="C25" s="41" t="s">
        <v>95</v>
      </c>
      <c r="D25" s="58" t="s">
        <v>86</v>
      </c>
      <c r="E25" s="58" t="s">
        <v>97</v>
      </c>
    </row>
    <row r="26" spans="1:5" ht="57.6" x14ac:dyDescent="0.3">
      <c r="A26" s="40" t="s">
        <v>65</v>
      </c>
      <c r="B26" s="41">
        <v>23</v>
      </c>
      <c r="C26" s="41" t="s">
        <v>29</v>
      </c>
      <c r="D26" s="58" t="s">
        <v>98</v>
      </c>
      <c r="E26" s="58" t="s">
        <v>99</v>
      </c>
    </row>
    <row r="30" spans="1:5" ht="15" thickBot="1" x14ac:dyDescent="0.35">
      <c r="C30" s="59" t="s">
        <v>100</v>
      </c>
    </row>
    <row r="31" spans="1:5" ht="15.6" x14ac:dyDescent="0.3">
      <c r="C31" s="60" t="s">
        <v>101</v>
      </c>
      <c r="D31" s="61"/>
      <c r="E31" s="62"/>
    </row>
    <row r="32" spans="1:5" ht="15.6" x14ac:dyDescent="0.3">
      <c r="C32" s="63" t="s">
        <v>102</v>
      </c>
      <c r="D32" s="64"/>
      <c r="E32" s="65"/>
    </row>
    <row r="33" spans="3:6" ht="15.6" x14ac:dyDescent="0.3">
      <c r="C33" s="66" t="s">
        <v>173</v>
      </c>
      <c r="D33" s="64"/>
      <c r="E33" s="65"/>
      <c r="F33" s="235"/>
    </row>
    <row r="34" spans="3:6" ht="15.6" x14ac:dyDescent="0.3">
      <c r="C34" s="67" t="s">
        <v>103</v>
      </c>
      <c r="D34" s="64"/>
      <c r="E34" s="65"/>
    </row>
    <row r="35" spans="3:6" ht="15.6" x14ac:dyDescent="0.3">
      <c r="C35" s="63" t="s">
        <v>104</v>
      </c>
      <c r="D35" s="64"/>
      <c r="E35" s="65"/>
    </row>
    <row r="36" spans="3:6" ht="16.2" thickBot="1" x14ac:dyDescent="0.35">
      <c r="C36" s="68" t="s">
        <v>105</v>
      </c>
      <c r="D36" s="69"/>
      <c r="E36" s="7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5153D-3E2D-4E91-846F-9CF3DA402E79}">
  <sheetPr codeName="Sheet2">
    <tabColor theme="9" tint="0.79998168889431442"/>
  </sheetPr>
  <dimension ref="A1:C59"/>
  <sheetViews>
    <sheetView zoomScale="80" zoomScaleNormal="80" workbookViewId="0">
      <selection activeCell="B1" sqref="B1"/>
    </sheetView>
  </sheetViews>
  <sheetFormatPr defaultRowHeight="14.4" x14ac:dyDescent="0.3"/>
  <cols>
    <col min="1" max="1" width="16.88671875" style="10" customWidth="1"/>
    <col min="2" max="2" width="70.44140625" style="34" customWidth="1"/>
    <col min="3" max="3" width="51" style="12" customWidth="1"/>
  </cols>
  <sheetData>
    <row r="1" spans="1:3" x14ac:dyDescent="0.3">
      <c r="A1" s="1" t="s">
        <v>0</v>
      </c>
      <c r="B1" s="2"/>
      <c r="C1" s="3"/>
    </row>
    <row r="2" spans="1:3" x14ac:dyDescent="0.3">
      <c r="A2" s="4" t="s">
        <v>1</v>
      </c>
      <c r="B2" s="5"/>
      <c r="C2" s="6"/>
    </row>
    <row r="3" spans="1:3" x14ac:dyDescent="0.3">
      <c r="A3" s="4" t="s">
        <v>2</v>
      </c>
      <c r="B3" s="5"/>
      <c r="C3" s="6"/>
    </row>
    <row r="4" spans="1:3" x14ac:dyDescent="0.3">
      <c r="A4" s="4" t="s">
        <v>3</v>
      </c>
      <c r="B4" s="2"/>
      <c r="C4" s="6"/>
    </row>
    <row r="5" spans="1:3" x14ac:dyDescent="0.3">
      <c r="A5" s="4" t="s">
        <v>4</v>
      </c>
      <c r="B5" s="2"/>
      <c r="C5" s="6" t="s">
        <v>5</v>
      </c>
    </row>
    <row r="6" spans="1:3" x14ac:dyDescent="0.3">
      <c r="A6" s="7" t="s">
        <v>6</v>
      </c>
      <c r="B6" s="8"/>
      <c r="C6" s="9"/>
    </row>
    <row r="7" spans="1:3" ht="15" thickBot="1" x14ac:dyDescent="0.35">
      <c r="B7" s="11"/>
    </row>
    <row r="8" spans="1:3" ht="24" thickBot="1" x14ac:dyDescent="0.35">
      <c r="A8" s="13" t="s">
        <v>7</v>
      </c>
      <c r="B8" s="14" t="s">
        <v>8</v>
      </c>
      <c r="C8" s="15" t="s">
        <v>9</v>
      </c>
    </row>
    <row r="9" spans="1:3" ht="24" thickBot="1" x14ac:dyDescent="0.35">
      <c r="A9" s="239" t="s">
        <v>10</v>
      </c>
      <c r="B9" s="240"/>
      <c r="C9" s="241"/>
    </row>
    <row r="10" spans="1:3" ht="60.6" customHeight="1" x14ac:dyDescent="0.3">
      <c r="A10" s="16">
        <v>1</v>
      </c>
      <c r="B10" s="17" t="s">
        <v>11</v>
      </c>
      <c r="C10" s="35"/>
    </row>
    <row r="11" spans="1:3" ht="60.6" customHeight="1" x14ac:dyDescent="0.3">
      <c r="A11" s="18">
        <v>2</v>
      </c>
      <c r="B11" s="19" t="s">
        <v>12</v>
      </c>
      <c r="C11" s="36"/>
    </row>
    <row r="12" spans="1:3" ht="60.6" customHeight="1" x14ac:dyDescent="0.3">
      <c r="A12" s="18">
        <v>3</v>
      </c>
      <c r="B12" s="19" t="s">
        <v>56</v>
      </c>
      <c r="C12" s="36"/>
    </row>
    <row r="13" spans="1:3" ht="60.6" customHeight="1" x14ac:dyDescent="0.3">
      <c r="A13" s="18">
        <v>4</v>
      </c>
      <c r="B13" s="19" t="s">
        <v>13</v>
      </c>
      <c r="C13" s="36"/>
    </row>
    <row r="14" spans="1:3" ht="60.6" customHeight="1" x14ac:dyDescent="0.3">
      <c r="A14" s="18">
        <v>5</v>
      </c>
      <c r="B14" s="19" t="s">
        <v>14</v>
      </c>
      <c r="C14" s="36"/>
    </row>
    <row r="15" spans="1:3" ht="60.6" customHeight="1" thickBot="1" x14ac:dyDescent="0.35">
      <c r="A15" s="21">
        <v>6</v>
      </c>
      <c r="B15" s="22" t="s">
        <v>57</v>
      </c>
      <c r="C15" s="37"/>
    </row>
    <row r="16" spans="1:3" ht="24" thickBot="1" x14ac:dyDescent="0.35">
      <c r="A16" s="239" t="s">
        <v>15</v>
      </c>
      <c r="B16" s="240"/>
      <c r="C16" s="241"/>
    </row>
    <row r="17" spans="1:3" ht="60" customHeight="1" x14ac:dyDescent="0.3">
      <c r="A17" s="16">
        <v>7</v>
      </c>
      <c r="B17" s="24" t="s">
        <v>16</v>
      </c>
      <c r="C17" s="25"/>
    </row>
    <row r="18" spans="1:3" ht="60" customHeight="1" x14ac:dyDescent="0.3">
      <c r="A18" s="18">
        <v>8</v>
      </c>
      <c r="B18" s="19" t="s">
        <v>17</v>
      </c>
      <c r="C18" s="20"/>
    </row>
    <row r="19" spans="1:3" ht="60" customHeight="1" x14ac:dyDescent="0.3">
      <c r="A19" s="18">
        <v>9</v>
      </c>
      <c r="B19" s="19" t="s">
        <v>18</v>
      </c>
      <c r="C19" s="20"/>
    </row>
    <row r="20" spans="1:3" ht="60" customHeight="1" x14ac:dyDescent="0.3">
      <c r="A20" s="18">
        <v>10</v>
      </c>
      <c r="B20" s="19" t="s">
        <v>19</v>
      </c>
      <c r="C20" s="20"/>
    </row>
    <row r="21" spans="1:3" ht="60" customHeight="1" x14ac:dyDescent="0.3">
      <c r="A21" s="21">
        <v>11</v>
      </c>
      <c r="B21" s="22" t="s">
        <v>20</v>
      </c>
      <c r="C21" s="23"/>
    </row>
    <row r="22" spans="1:3" ht="60" customHeight="1" thickBot="1" x14ac:dyDescent="0.35">
      <c r="A22" s="21">
        <v>12</v>
      </c>
      <c r="B22" s="22" t="s">
        <v>58</v>
      </c>
      <c r="C22" s="23"/>
    </row>
    <row r="23" spans="1:3" ht="24" thickBot="1" x14ac:dyDescent="0.35">
      <c r="A23" s="239" t="s">
        <v>21</v>
      </c>
      <c r="B23" s="240"/>
      <c r="C23" s="241"/>
    </row>
    <row r="24" spans="1:3" ht="60" customHeight="1" x14ac:dyDescent="0.3">
      <c r="A24" s="16">
        <v>13</v>
      </c>
      <c r="B24" s="24" t="s">
        <v>22</v>
      </c>
      <c r="C24" s="25"/>
    </row>
    <row r="25" spans="1:3" ht="60" customHeight="1" x14ac:dyDescent="0.3">
      <c r="A25" s="18">
        <f>A24+1</f>
        <v>14</v>
      </c>
      <c r="B25" s="19" t="s">
        <v>23</v>
      </c>
      <c r="C25" s="20"/>
    </row>
    <row r="26" spans="1:3" ht="60" customHeight="1" x14ac:dyDescent="0.3">
      <c r="A26" s="18">
        <f t="shared" ref="A26:A35" si="0">A25+1</f>
        <v>15</v>
      </c>
      <c r="B26" s="19" t="s">
        <v>24</v>
      </c>
      <c r="C26" s="20"/>
    </row>
    <row r="27" spans="1:3" ht="60" customHeight="1" x14ac:dyDescent="0.3">
      <c r="A27" s="18">
        <f t="shared" si="0"/>
        <v>16</v>
      </c>
      <c r="B27" s="19" t="s">
        <v>25</v>
      </c>
      <c r="C27" s="20"/>
    </row>
    <row r="28" spans="1:3" ht="60" customHeight="1" x14ac:dyDescent="0.3">
      <c r="A28" s="18">
        <f t="shared" si="0"/>
        <v>17</v>
      </c>
      <c r="B28" s="19" t="s">
        <v>26</v>
      </c>
      <c r="C28" s="20"/>
    </row>
    <row r="29" spans="1:3" ht="60" customHeight="1" x14ac:dyDescent="0.3">
      <c r="A29" s="18">
        <f t="shared" si="0"/>
        <v>18</v>
      </c>
      <c r="B29" s="19" t="s">
        <v>27</v>
      </c>
      <c r="C29" s="20"/>
    </row>
    <row r="30" spans="1:3" ht="60" customHeight="1" x14ac:dyDescent="0.3">
      <c r="A30" s="18">
        <f t="shared" si="0"/>
        <v>19</v>
      </c>
      <c r="B30" s="19" t="s">
        <v>28</v>
      </c>
      <c r="C30" s="20"/>
    </row>
    <row r="31" spans="1:3" ht="60" customHeight="1" x14ac:dyDescent="0.3">
      <c r="A31" s="18">
        <f t="shared" si="0"/>
        <v>20</v>
      </c>
      <c r="B31" s="19" t="s">
        <v>30</v>
      </c>
      <c r="C31" s="20"/>
    </row>
    <row r="32" spans="1:3" ht="60" customHeight="1" x14ac:dyDescent="0.3">
      <c r="A32" s="18">
        <f t="shared" si="0"/>
        <v>21</v>
      </c>
      <c r="B32" s="19" t="s">
        <v>31</v>
      </c>
      <c r="C32" s="20"/>
    </row>
    <row r="33" spans="1:3" ht="60" customHeight="1" x14ac:dyDescent="0.3">
      <c r="A33" s="18">
        <f t="shared" si="0"/>
        <v>22</v>
      </c>
      <c r="B33" s="19" t="s">
        <v>32</v>
      </c>
      <c r="C33" s="20"/>
    </row>
    <row r="34" spans="1:3" ht="60" customHeight="1" x14ac:dyDescent="0.3">
      <c r="A34" s="18">
        <f t="shared" si="0"/>
        <v>23</v>
      </c>
      <c r="B34" s="19" t="s">
        <v>33</v>
      </c>
      <c r="C34" s="20"/>
    </row>
    <row r="35" spans="1:3" ht="60" customHeight="1" thickBot="1" x14ac:dyDescent="0.35">
      <c r="A35" s="18">
        <f t="shared" si="0"/>
        <v>24</v>
      </c>
      <c r="B35" s="19" t="s">
        <v>34</v>
      </c>
      <c r="C35" s="26"/>
    </row>
    <row r="36" spans="1:3" ht="24" thickBot="1" x14ac:dyDescent="0.35">
      <c r="A36" s="239" t="s">
        <v>35</v>
      </c>
      <c r="B36" s="242"/>
      <c r="C36" s="241"/>
    </row>
    <row r="37" spans="1:3" ht="59.4" customHeight="1" x14ac:dyDescent="0.3">
      <c r="A37" s="16">
        <v>25</v>
      </c>
      <c r="B37" s="24" t="s">
        <v>36</v>
      </c>
      <c r="C37" s="25"/>
    </row>
    <row r="38" spans="1:3" ht="59.4" customHeight="1" x14ac:dyDescent="0.3">
      <c r="A38" s="18">
        <f>A37+1</f>
        <v>26</v>
      </c>
      <c r="B38" s="19" t="s">
        <v>37</v>
      </c>
      <c r="C38" s="20"/>
    </row>
    <row r="39" spans="1:3" ht="59.4" customHeight="1" x14ac:dyDescent="0.3">
      <c r="A39" s="18">
        <f t="shared" ref="A39:A44" si="1">A38+1</f>
        <v>27</v>
      </c>
      <c r="B39" s="19" t="s">
        <v>38</v>
      </c>
      <c r="C39" s="20"/>
    </row>
    <row r="40" spans="1:3" ht="59.4" customHeight="1" x14ac:dyDescent="0.3">
      <c r="A40" s="18">
        <f t="shared" si="1"/>
        <v>28</v>
      </c>
      <c r="B40" s="19" t="s">
        <v>39</v>
      </c>
      <c r="C40" s="20"/>
    </row>
    <row r="41" spans="1:3" ht="59.4" customHeight="1" x14ac:dyDescent="0.3">
      <c r="A41" s="18">
        <f t="shared" si="1"/>
        <v>29</v>
      </c>
      <c r="B41" s="19" t="s">
        <v>40</v>
      </c>
      <c r="C41" s="20"/>
    </row>
    <row r="42" spans="1:3" ht="59.4" customHeight="1" x14ac:dyDescent="0.3">
      <c r="A42" s="18">
        <f t="shared" si="1"/>
        <v>30</v>
      </c>
      <c r="B42" s="19" t="s">
        <v>41</v>
      </c>
      <c r="C42" s="20"/>
    </row>
    <row r="43" spans="1:3" ht="59.4" customHeight="1" x14ac:dyDescent="0.3">
      <c r="A43" s="18">
        <f t="shared" si="1"/>
        <v>31</v>
      </c>
      <c r="B43" s="19" t="s">
        <v>42</v>
      </c>
      <c r="C43" s="20"/>
    </row>
    <row r="44" spans="1:3" ht="59.4" customHeight="1" thickBot="1" x14ac:dyDescent="0.35">
      <c r="A44" s="18">
        <f t="shared" si="1"/>
        <v>32</v>
      </c>
      <c r="B44" s="22" t="s">
        <v>43</v>
      </c>
      <c r="C44" s="23"/>
    </row>
    <row r="45" spans="1:3" ht="24" thickBot="1" x14ac:dyDescent="0.35">
      <c r="A45" s="239" t="s">
        <v>44</v>
      </c>
      <c r="B45" s="240"/>
      <c r="C45" s="241"/>
    </row>
    <row r="46" spans="1:3" ht="60" customHeight="1" x14ac:dyDescent="0.3">
      <c r="A46" s="16">
        <v>33</v>
      </c>
      <c r="B46" s="24" t="s">
        <v>45</v>
      </c>
      <c r="C46" s="27"/>
    </row>
    <row r="47" spans="1:3" ht="60" customHeight="1" x14ac:dyDescent="0.3">
      <c r="A47" s="18">
        <f>A46+1</f>
        <v>34</v>
      </c>
      <c r="B47" s="28" t="s">
        <v>46</v>
      </c>
      <c r="C47" s="29"/>
    </row>
    <row r="48" spans="1:3" ht="60" customHeight="1" x14ac:dyDescent="0.3">
      <c r="A48" s="18">
        <f t="shared" ref="A48:A50" si="2">A47+1</f>
        <v>35</v>
      </c>
      <c r="B48" s="19" t="s">
        <v>47</v>
      </c>
      <c r="C48" s="30"/>
    </row>
    <row r="49" spans="1:3" ht="60" customHeight="1" x14ac:dyDescent="0.3">
      <c r="A49" s="18">
        <f t="shared" si="2"/>
        <v>36</v>
      </c>
      <c r="B49" s="19" t="s">
        <v>48</v>
      </c>
      <c r="C49" s="30"/>
    </row>
    <row r="50" spans="1:3" ht="60" customHeight="1" x14ac:dyDescent="0.3">
      <c r="A50" s="236">
        <f t="shared" si="2"/>
        <v>37</v>
      </c>
      <c r="B50" s="31" t="s">
        <v>49</v>
      </c>
      <c r="C50" s="30"/>
    </row>
    <row r="51" spans="1:3" ht="60" customHeight="1" x14ac:dyDescent="0.3">
      <c r="A51" s="237"/>
      <c r="B51" s="31" t="s">
        <v>50</v>
      </c>
      <c r="C51" s="30"/>
    </row>
    <row r="52" spans="1:3" ht="60" customHeight="1" x14ac:dyDescent="0.3">
      <c r="A52" s="237"/>
      <c r="B52" s="31" t="s">
        <v>50</v>
      </c>
      <c r="C52" s="30"/>
    </row>
    <row r="53" spans="1:3" ht="60" customHeight="1" x14ac:dyDescent="0.3">
      <c r="A53" s="237"/>
      <c r="B53" s="31" t="s">
        <v>50</v>
      </c>
      <c r="C53" s="30"/>
    </row>
    <row r="54" spans="1:3" ht="60" customHeight="1" x14ac:dyDescent="0.3">
      <c r="A54" s="238"/>
      <c r="B54" s="31" t="s">
        <v>50</v>
      </c>
      <c r="C54" s="30"/>
    </row>
    <row r="55" spans="1:3" ht="60" customHeight="1" x14ac:dyDescent="0.3">
      <c r="A55" s="236">
        <f>A50+1</f>
        <v>38</v>
      </c>
      <c r="B55" s="28" t="s">
        <v>51</v>
      </c>
      <c r="C55" s="29"/>
    </row>
    <row r="56" spans="1:3" ht="60" customHeight="1" x14ac:dyDescent="0.3">
      <c r="A56" s="237"/>
      <c r="B56" s="28" t="s">
        <v>52</v>
      </c>
      <c r="C56" s="29"/>
    </row>
    <row r="57" spans="1:3" ht="60" customHeight="1" x14ac:dyDescent="0.3">
      <c r="A57" s="237"/>
      <c r="B57" s="28" t="s">
        <v>53</v>
      </c>
      <c r="C57" s="29"/>
    </row>
    <row r="58" spans="1:3" ht="60" customHeight="1" x14ac:dyDescent="0.3">
      <c r="A58" s="237"/>
      <c r="B58" s="28" t="s">
        <v>54</v>
      </c>
      <c r="C58" s="29"/>
    </row>
    <row r="59" spans="1:3" ht="60" customHeight="1" thickBot="1" x14ac:dyDescent="0.35">
      <c r="A59" s="238"/>
      <c r="B59" s="32" t="s">
        <v>55</v>
      </c>
      <c r="C59" s="33"/>
    </row>
  </sheetData>
  <mergeCells count="7">
    <mergeCell ref="A55:A59"/>
    <mergeCell ref="A9:C9"/>
    <mergeCell ref="A16:C16"/>
    <mergeCell ref="A23:C23"/>
    <mergeCell ref="A36:C36"/>
    <mergeCell ref="A45:C45"/>
    <mergeCell ref="A50:A5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E23BE-BA67-4BEC-BDB1-640CE5C1130F}">
  <sheetPr codeName="Sheet3">
    <tabColor theme="8" tint="0.79998168889431442"/>
  </sheetPr>
  <dimension ref="A1:AI85"/>
  <sheetViews>
    <sheetView tabSelected="1" zoomScale="80" zoomScaleNormal="80" workbookViewId="0"/>
  </sheetViews>
  <sheetFormatPr defaultColWidth="8.88671875" defaultRowHeight="14.4" x14ac:dyDescent="0.3"/>
  <cols>
    <col min="1" max="1" width="8.5546875" customWidth="1"/>
    <col min="2" max="2" width="13.44140625" customWidth="1"/>
    <col min="3" max="3" width="13.6640625" customWidth="1"/>
    <col min="4" max="4" width="12.44140625" customWidth="1"/>
    <col min="5" max="5" width="25.6640625" customWidth="1"/>
    <col min="6" max="6" width="20.44140625" customWidth="1"/>
    <col min="7" max="7" width="20.33203125" customWidth="1"/>
    <col min="8" max="8" width="12.44140625" customWidth="1"/>
    <col min="9" max="9" width="10.6640625" customWidth="1"/>
    <col min="10" max="10" width="42.33203125" customWidth="1"/>
    <col min="11" max="11" width="19.6640625" bestFit="1" customWidth="1"/>
    <col min="12" max="12" width="17.109375" customWidth="1"/>
    <col min="13" max="13" width="16.33203125" bestFit="1" customWidth="1"/>
    <col min="14" max="15" width="16" customWidth="1"/>
    <col min="16" max="16" width="21.6640625" customWidth="1"/>
    <col min="17" max="17" width="16" customWidth="1"/>
    <col min="18" max="18" width="30" bestFit="1" customWidth="1"/>
    <col min="19" max="19" width="17.44140625" customWidth="1"/>
    <col min="20" max="20" width="13.88671875" customWidth="1"/>
    <col min="21" max="21" width="18.88671875" customWidth="1"/>
    <col min="22" max="22" width="14.44140625" customWidth="1"/>
    <col min="23" max="23" width="19.44140625" customWidth="1"/>
    <col min="24" max="24" width="18" bestFit="1" customWidth="1"/>
    <col min="25" max="25" width="18.6640625" bestFit="1" customWidth="1"/>
    <col min="26" max="26" width="18.88671875" style="71" bestFit="1" customWidth="1"/>
    <col min="27" max="27" width="19" bestFit="1" customWidth="1"/>
    <col min="28" max="28" width="17.5546875" bestFit="1" customWidth="1"/>
    <col min="29" max="29" width="19.5546875" style="71" bestFit="1" customWidth="1"/>
    <col min="30" max="30" width="30.6640625" customWidth="1"/>
    <col min="31" max="31" width="44.6640625" bestFit="1" customWidth="1"/>
    <col min="32" max="32" width="38.33203125" bestFit="1" customWidth="1"/>
    <col min="33" max="33" width="14.5546875" bestFit="1" customWidth="1"/>
    <col min="34" max="34" width="13.88671875" customWidth="1"/>
    <col min="35" max="35" width="16.5546875" bestFit="1" customWidth="1"/>
  </cols>
  <sheetData>
    <row r="1" spans="1:29" x14ac:dyDescent="0.3">
      <c r="A1" s="228" t="s">
        <v>106</v>
      </c>
      <c r="B1" s="219"/>
      <c r="C1" s="219"/>
      <c r="D1" s="219"/>
      <c r="E1" s="219"/>
      <c r="F1" s="219"/>
      <c r="G1" s="219"/>
      <c r="H1" s="219"/>
      <c r="I1" s="219"/>
      <c r="J1" s="219"/>
      <c r="K1" s="220"/>
      <c r="L1" s="72"/>
      <c r="M1" s="72"/>
    </row>
    <row r="2" spans="1:29" ht="15" thickBot="1" x14ac:dyDescent="0.35">
      <c r="A2" s="229" t="s">
        <v>107</v>
      </c>
      <c r="B2" s="225"/>
      <c r="C2" s="225"/>
      <c r="D2" s="225"/>
      <c r="E2" s="225"/>
      <c r="F2" s="225"/>
      <c r="G2" s="225"/>
      <c r="H2" s="225"/>
      <c r="I2" s="225"/>
      <c r="J2" s="225"/>
      <c r="K2" s="226"/>
      <c r="L2" s="72"/>
      <c r="M2" s="72"/>
    </row>
    <row r="3" spans="1:29" ht="10.199999999999999" customHeight="1" thickBot="1" x14ac:dyDescent="0.35">
      <c r="A3" s="73"/>
    </row>
    <row r="4" spans="1:29" x14ac:dyDescent="0.3">
      <c r="A4" s="218" t="s">
        <v>108</v>
      </c>
      <c r="B4" s="219"/>
      <c r="C4" s="219"/>
      <c r="D4" s="219"/>
      <c r="E4" s="219"/>
      <c r="F4" s="219"/>
      <c r="G4" s="219"/>
      <c r="H4" s="219"/>
      <c r="I4" s="219"/>
      <c r="J4" s="219"/>
      <c r="K4" s="220"/>
      <c r="L4" s="217"/>
      <c r="M4" s="217"/>
      <c r="N4" s="217"/>
      <c r="O4" s="217"/>
      <c r="P4" s="217"/>
      <c r="Q4" s="217"/>
      <c r="R4" s="217"/>
      <c r="S4" s="217"/>
    </row>
    <row r="5" spans="1:29" x14ac:dyDescent="0.3">
      <c r="A5" s="221" t="s">
        <v>109</v>
      </c>
      <c r="B5" s="222"/>
      <c r="C5" s="222"/>
      <c r="D5" s="222"/>
      <c r="E5" s="222"/>
      <c r="F5" s="222"/>
      <c r="G5" s="222"/>
      <c r="H5" s="222"/>
      <c r="I5" s="222"/>
      <c r="J5" s="222"/>
      <c r="K5" s="223"/>
      <c r="L5" s="217"/>
      <c r="M5" s="217"/>
      <c r="N5" s="217"/>
      <c r="O5" s="217"/>
      <c r="P5" s="217"/>
      <c r="Q5" s="217"/>
      <c r="R5" s="217"/>
      <c r="S5" s="217"/>
    </row>
    <row r="6" spans="1:29" x14ac:dyDescent="0.3">
      <c r="A6" s="221" t="s">
        <v>110</v>
      </c>
      <c r="B6" s="222"/>
      <c r="C6" s="222"/>
      <c r="D6" s="222"/>
      <c r="E6" s="222"/>
      <c r="F6" s="222"/>
      <c r="G6" s="222"/>
      <c r="H6" s="222"/>
      <c r="I6" s="222"/>
      <c r="J6" s="222"/>
      <c r="K6" s="223"/>
      <c r="L6" s="217"/>
      <c r="M6" s="217"/>
      <c r="N6" s="217"/>
      <c r="O6" s="217"/>
      <c r="P6" s="217"/>
      <c r="Q6" s="217"/>
      <c r="R6" s="217"/>
      <c r="S6" s="217"/>
    </row>
    <row r="7" spans="1:29" x14ac:dyDescent="0.3">
      <c r="A7" s="221" t="s">
        <v>111</v>
      </c>
      <c r="B7" s="222"/>
      <c r="C7" s="222"/>
      <c r="D7" s="222"/>
      <c r="E7" s="222"/>
      <c r="F7" s="222"/>
      <c r="G7" s="222"/>
      <c r="H7" s="222"/>
      <c r="I7" s="222"/>
      <c r="J7" s="222"/>
      <c r="K7" s="223"/>
      <c r="L7" s="217"/>
      <c r="M7" s="217"/>
      <c r="N7" s="217"/>
      <c r="O7" s="217"/>
      <c r="P7" s="217"/>
      <c r="Q7" s="217"/>
      <c r="R7" s="217"/>
      <c r="S7" s="217"/>
    </row>
    <row r="8" spans="1:29" ht="15" thickBot="1" x14ac:dyDescent="0.35">
      <c r="A8" s="224" t="s">
        <v>112</v>
      </c>
      <c r="B8" s="225"/>
      <c r="C8" s="225"/>
      <c r="D8" s="225"/>
      <c r="E8" s="225"/>
      <c r="F8" s="225"/>
      <c r="G8" s="225"/>
      <c r="H8" s="225"/>
      <c r="I8" s="225"/>
      <c r="J8" s="225"/>
      <c r="K8" s="226"/>
      <c r="L8" s="217"/>
      <c r="M8" s="217"/>
      <c r="N8" s="217"/>
      <c r="O8" s="217"/>
      <c r="P8" s="217"/>
      <c r="Q8" s="217"/>
      <c r="R8" s="217"/>
      <c r="S8" s="217"/>
    </row>
    <row r="9" spans="1:29" ht="29.4" thickBot="1" x14ac:dyDescent="0.6">
      <c r="X9" s="81" t="s">
        <v>113</v>
      </c>
      <c r="Y9" s="81"/>
      <c r="Z9" s="82"/>
      <c r="AA9" s="81"/>
      <c r="AB9" s="81"/>
      <c r="AC9" s="82"/>
    </row>
    <row r="10" spans="1:29" ht="15" customHeight="1" x14ac:dyDescent="0.55000000000000004">
      <c r="A10" s="83" t="s">
        <v>1</v>
      </c>
      <c r="B10" s="84"/>
      <c r="C10" s="85"/>
      <c r="D10" s="86"/>
      <c r="E10" s="86"/>
      <c r="F10" s="86"/>
      <c r="G10" s="86"/>
      <c r="H10" s="87"/>
      <c r="I10" s="88"/>
      <c r="J10" s="89"/>
      <c r="X10" s="90"/>
      <c r="Y10" s="90"/>
      <c r="Z10" s="91"/>
      <c r="AA10" s="90"/>
      <c r="AB10" s="90"/>
      <c r="AC10" s="91"/>
    </row>
    <row r="11" spans="1:29" ht="15" customHeight="1" x14ac:dyDescent="0.55000000000000004">
      <c r="A11" s="92" t="s">
        <v>114</v>
      </c>
      <c r="B11" s="93"/>
      <c r="C11" s="94"/>
      <c r="D11" s="95"/>
      <c r="E11" s="95"/>
      <c r="F11" s="95"/>
      <c r="G11" s="95"/>
      <c r="H11" s="96"/>
      <c r="I11" s="97"/>
      <c r="J11" s="98"/>
      <c r="X11" s="90"/>
      <c r="Y11" s="90"/>
      <c r="Z11" s="91"/>
      <c r="AA11" s="90"/>
      <c r="AB11" s="90"/>
      <c r="AC11" s="91"/>
    </row>
    <row r="12" spans="1:29" ht="15" customHeight="1" x14ac:dyDescent="0.55000000000000004">
      <c r="A12" s="92" t="s">
        <v>2</v>
      </c>
      <c r="B12" s="93"/>
      <c r="C12" s="99"/>
      <c r="D12" s="95"/>
      <c r="E12" s="95"/>
      <c r="F12" s="95"/>
      <c r="G12" s="95"/>
      <c r="H12" s="96"/>
      <c r="I12" s="97"/>
      <c r="J12" s="98"/>
      <c r="X12" s="90"/>
      <c r="Y12" s="90"/>
      <c r="Z12" s="91"/>
      <c r="AA12" s="90"/>
      <c r="AB12" s="90"/>
      <c r="AC12" s="91"/>
    </row>
    <row r="13" spans="1:29" ht="15" customHeight="1" x14ac:dyDescent="0.55000000000000004">
      <c r="A13" s="92" t="s">
        <v>3</v>
      </c>
      <c r="B13" s="93"/>
      <c r="C13" s="99"/>
      <c r="D13" s="95"/>
      <c r="E13" s="95"/>
      <c r="F13" s="95"/>
      <c r="G13" s="95"/>
      <c r="H13" s="96"/>
      <c r="I13" s="97"/>
      <c r="J13" s="98"/>
      <c r="X13" s="90"/>
      <c r="Y13" s="90"/>
      <c r="Z13" s="91"/>
      <c r="AA13" s="90"/>
      <c r="AB13" s="90"/>
      <c r="AC13" s="91"/>
    </row>
    <row r="14" spans="1:29" ht="15" customHeight="1" x14ac:dyDescent="0.55000000000000004">
      <c r="A14" s="92" t="s">
        <v>4</v>
      </c>
      <c r="B14" s="93"/>
      <c r="C14" s="99"/>
      <c r="D14" s="95"/>
      <c r="E14" s="95"/>
      <c r="F14" s="95"/>
      <c r="G14" s="95"/>
      <c r="H14" s="96"/>
      <c r="I14" s="100" t="s">
        <v>5</v>
      </c>
      <c r="J14" s="98"/>
      <c r="X14" s="90"/>
      <c r="Y14" s="90"/>
      <c r="Z14" s="91"/>
      <c r="AA14" s="90"/>
      <c r="AB14" s="90"/>
      <c r="AC14" s="91"/>
    </row>
    <row r="15" spans="1:29" ht="15" customHeight="1" x14ac:dyDescent="0.55000000000000004">
      <c r="A15" s="92" t="s">
        <v>115</v>
      </c>
      <c r="B15" s="93"/>
      <c r="C15" s="101"/>
      <c r="D15" s="95"/>
      <c r="E15" s="95"/>
      <c r="F15" s="95"/>
      <c r="G15" s="95"/>
      <c r="H15" s="96"/>
      <c r="I15" s="97"/>
      <c r="J15" s="98"/>
      <c r="X15" s="90"/>
      <c r="Y15" s="90"/>
      <c r="Z15" s="91"/>
      <c r="AA15" s="90"/>
      <c r="AB15" s="90"/>
      <c r="AC15" s="91"/>
    </row>
    <row r="16" spans="1:29" ht="15" customHeight="1" thickBot="1" x14ac:dyDescent="0.5">
      <c r="A16" s="102"/>
      <c r="B16" s="103"/>
      <c r="C16" s="103"/>
      <c r="D16" s="104"/>
      <c r="E16" s="104"/>
      <c r="F16" s="104"/>
      <c r="G16" s="104"/>
      <c r="H16" s="105"/>
      <c r="I16" s="106"/>
      <c r="J16" s="107"/>
      <c r="X16" s="247"/>
      <c r="Y16" s="247"/>
      <c r="Z16" s="247"/>
      <c r="AA16" s="247"/>
      <c r="AB16" s="247"/>
      <c r="AC16" s="247"/>
    </row>
    <row r="17" spans="1:35" ht="24" thickBot="1" x14ac:dyDescent="0.5">
      <c r="A17" s="108"/>
      <c r="B17" s="108"/>
      <c r="C17" s="108"/>
      <c r="D17" s="109"/>
      <c r="E17" s="109"/>
      <c r="F17" s="109"/>
      <c r="G17" s="109"/>
      <c r="H17" s="34"/>
      <c r="X17" s="244" t="s">
        <v>116</v>
      </c>
      <c r="Y17" s="245"/>
      <c r="Z17" s="245"/>
      <c r="AA17" s="245"/>
      <c r="AB17" s="245"/>
      <c r="AC17" s="246"/>
    </row>
    <row r="18" spans="1:35" ht="22.2" customHeight="1" thickBot="1" x14ac:dyDescent="0.5">
      <c r="B18" s="248" t="s">
        <v>117</v>
      </c>
      <c r="C18" s="249"/>
      <c r="D18" s="249"/>
      <c r="E18" s="249"/>
      <c r="F18" s="249"/>
      <c r="G18" s="250"/>
      <c r="M18" s="245" t="s">
        <v>118</v>
      </c>
      <c r="N18" s="245"/>
      <c r="O18" s="245"/>
      <c r="P18" s="245"/>
      <c r="Q18" s="245"/>
      <c r="R18" s="245"/>
      <c r="S18" s="245"/>
      <c r="T18" s="245"/>
      <c r="U18" s="246"/>
      <c r="X18" s="251" t="s">
        <v>119</v>
      </c>
      <c r="Y18" s="252"/>
      <c r="Z18" s="252"/>
      <c r="AA18" s="253" t="s">
        <v>120</v>
      </c>
      <c r="AB18" s="254"/>
      <c r="AC18" s="255"/>
    </row>
    <row r="19" spans="1:35" s="227" customFormat="1" ht="71.400000000000006" customHeight="1" thickBot="1" x14ac:dyDescent="0.35">
      <c r="A19" s="110" t="s">
        <v>7</v>
      </c>
      <c r="B19" s="111" t="s">
        <v>121</v>
      </c>
      <c r="C19" s="112" t="s">
        <v>122</v>
      </c>
      <c r="D19" s="112" t="s">
        <v>60</v>
      </c>
      <c r="E19" s="113" t="s">
        <v>62</v>
      </c>
      <c r="F19" s="113" t="s">
        <v>151</v>
      </c>
      <c r="G19" s="114" t="s">
        <v>150</v>
      </c>
      <c r="H19" s="115" t="s">
        <v>123</v>
      </c>
      <c r="I19" s="116" t="s">
        <v>61</v>
      </c>
      <c r="J19" s="116" t="s">
        <v>63</v>
      </c>
      <c r="K19" s="117" t="s">
        <v>149</v>
      </c>
      <c r="L19" s="117" t="s">
        <v>124</v>
      </c>
      <c r="M19" s="118" t="s">
        <v>125</v>
      </c>
      <c r="N19" s="119" t="s">
        <v>126</v>
      </c>
      <c r="O19" s="120" t="s">
        <v>148</v>
      </c>
      <c r="P19" s="120" t="s">
        <v>127</v>
      </c>
      <c r="Q19" s="120" t="s">
        <v>128</v>
      </c>
      <c r="R19" s="120" t="s">
        <v>129</v>
      </c>
      <c r="S19" s="120" t="s">
        <v>130</v>
      </c>
      <c r="T19" s="119" t="s">
        <v>131</v>
      </c>
      <c r="U19" s="121" t="s">
        <v>132</v>
      </c>
      <c r="V19" s="122" t="s">
        <v>133</v>
      </c>
      <c r="W19" s="123" t="s">
        <v>134</v>
      </c>
      <c r="X19" s="124" t="s">
        <v>130</v>
      </c>
      <c r="Y19" s="125" t="s">
        <v>131</v>
      </c>
      <c r="Z19" s="126" t="s">
        <v>135</v>
      </c>
      <c r="AA19" s="127" t="s">
        <v>130</v>
      </c>
      <c r="AB19" s="128" t="s">
        <v>131</v>
      </c>
      <c r="AC19" s="129" t="s">
        <v>135</v>
      </c>
      <c r="AD19" s="131" t="s">
        <v>64</v>
      </c>
      <c r="AE19" s="130" t="s">
        <v>44</v>
      </c>
      <c r="AF19" s="131" t="s">
        <v>136</v>
      </c>
      <c r="AG19" s="131"/>
      <c r="AH19" s="132"/>
    </row>
    <row r="20" spans="1:35" ht="45" customHeight="1" x14ac:dyDescent="0.3">
      <c r="A20" s="133">
        <v>1</v>
      </c>
      <c r="B20" s="134"/>
      <c r="C20" s="135"/>
      <c r="D20" s="135"/>
      <c r="E20" s="136"/>
      <c r="F20" s="136"/>
      <c r="G20" s="137"/>
      <c r="H20" s="194"/>
      <c r="I20" s="195"/>
      <c r="J20" s="196"/>
      <c r="K20" s="197"/>
      <c r="L20" s="197"/>
      <c r="M20" s="198"/>
      <c r="N20" s="199"/>
      <c r="O20" s="199"/>
      <c r="P20" s="199"/>
      <c r="Q20" s="199"/>
      <c r="R20" s="199"/>
      <c r="S20" s="199"/>
      <c r="T20" s="199"/>
      <c r="U20" s="200"/>
      <c r="V20" s="201"/>
      <c r="W20" s="202"/>
      <c r="X20" s="203"/>
      <c r="Y20" s="204"/>
      <c r="Z20" s="205"/>
      <c r="AA20" s="206"/>
      <c r="AB20" s="204"/>
      <c r="AC20" s="207"/>
      <c r="AD20" s="204"/>
      <c r="AE20" s="196"/>
      <c r="AF20" s="204"/>
      <c r="AG20" s="138"/>
      <c r="AH20" s="138"/>
      <c r="AI20" s="139">
        <f t="shared" ref="AI20:AI44" si="0">Z20+AC20</f>
        <v>0</v>
      </c>
    </row>
    <row r="21" spans="1:35" ht="45" customHeight="1" x14ac:dyDescent="0.3">
      <c r="A21" s="133">
        <f>A20+1</f>
        <v>2</v>
      </c>
      <c r="B21" s="134"/>
      <c r="C21" s="135"/>
      <c r="D21" s="135"/>
      <c r="E21" s="136"/>
      <c r="F21" s="136"/>
      <c r="G21" s="137"/>
      <c r="H21" s="194"/>
      <c r="I21" s="195"/>
      <c r="J21" s="204"/>
      <c r="K21" s="208"/>
      <c r="L21" s="197"/>
      <c r="M21" s="198"/>
      <c r="N21" s="199"/>
      <c r="O21" s="199"/>
      <c r="P21" s="199"/>
      <c r="Q21" s="199"/>
      <c r="R21" s="199"/>
      <c r="S21" s="199"/>
      <c r="T21" s="199"/>
      <c r="U21" s="200"/>
      <c r="V21" s="201"/>
      <c r="W21" s="202"/>
      <c r="X21" s="203"/>
      <c r="Y21" s="204"/>
      <c r="Z21" s="205"/>
      <c r="AA21" s="203"/>
      <c r="AB21" s="204"/>
      <c r="AC21" s="207"/>
      <c r="AD21" s="196"/>
      <c r="AE21" s="209"/>
      <c r="AF21" s="204"/>
      <c r="AG21" s="138"/>
      <c r="AH21" s="138"/>
      <c r="AI21" s="139">
        <f t="shared" si="0"/>
        <v>0</v>
      </c>
    </row>
    <row r="22" spans="1:35" ht="45" customHeight="1" x14ac:dyDescent="0.3">
      <c r="A22" s="133">
        <f t="shared" ref="A22:A44" si="1">A21+1</f>
        <v>3</v>
      </c>
      <c r="B22" s="134"/>
      <c r="C22" s="135"/>
      <c r="D22" s="135"/>
      <c r="E22" s="136"/>
      <c r="F22" s="136"/>
      <c r="G22" s="137"/>
      <c r="H22" s="194"/>
      <c r="I22" s="195"/>
      <c r="J22" s="204"/>
      <c r="K22" s="208"/>
      <c r="L22" s="197"/>
      <c r="M22" s="198"/>
      <c r="N22" s="199"/>
      <c r="O22" s="199"/>
      <c r="P22" s="199"/>
      <c r="Q22" s="199"/>
      <c r="R22" s="199"/>
      <c r="S22" s="199"/>
      <c r="T22" s="199"/>
      <c r="U22" s="200"/>
      <c r="V22" s="201"/>
      <c r="W22" s="202"/>
      <c r="X22" s="203"/>
      <c r="Y22" s="204"/>
      <c r="Z22" s="205"/>
      <c r="AA22" s="203"/>
      <c r="AB22" s="204"/>
      <c r="AC22" s="207"/>
      <c r="AD22" s="196"/>
      <c r="AE22" s="209"/>
      <c r="AF22" s="204"/>
      <c r="AG22" s="138"/>
      <c r="AH22" s="138"/>
      <c r="AI22" s="139">
        <f t="shared" si="0"/>
        <v>0</v>
      </c>
    </row>
    <row r="23" spans="1:35" ht="45" customHeight="1" x14ac:dyDescent="0.3">
      <c r="A23" s="133">
        <f t="shared" si="1"/>
        <v>4</v>
      </c>
      <c r="B23" s="134"/>
      <c r="C23" s="135"/>
      <c r="D23" s="135"/>
      <c r="E23" s="136"/>
      <c r="F23" s="136"/>
      <c r="G23" s="137"/>
      <c r="H23" s="194"/>
      <c r="I23" s="195"/>
      <c r="J23" s="204"/>
      <c r="K23" s="208"/>
      <c r="L23" s="197"/>
      <c r="M23" s="198"/>
      <c r="N23" s="199"/>
      <c r="O23" s="199"/>
      <c r="P23" s="199"/>
      <c r="Q23" s="199"/>
      <c r="R23" s="199"/>
      <c r="S23" s="199"/>
      <c r="T23" s="199"/>
      <c r="U23" s="200"/>
      <c r="V23" s="201"/>
      <c r="W23" s="202"/>
      <c r="X23" s="203"/>
      <c r="Y23" s="204"/>
      <c r="Z23" s="205"/>
      <c r="AA23" s="203"/>
      <c r="AB23" s="204"/>
      <c r="AC23" s="207"/>
      <c r="AD23" s="196"/>
      <c r="AE23" s="209"/>
      <c r="AF23" s="204"/>
      <c r="AG23" s="138"/>
      <c r="AH23" s="138"/>
      <c r="AI23" s="139">
        <f t="shared" si="0"/>
        <v>0</v>
      </c>
    </row>
    <row r="24" spans="1:35" ht="45" customHeight="1" x14ac:dyDescent="0.3">
      <c r="A24" s="133">
        <f t="shared" si="1"/>
        <v>5</v>
      </c>
      <c r="B24" s="134"/>
      <c r="C24" s="135"/>
      <c r="D24" s="135"/>
      <c r="E24" s="136"/>
      <c r="F24" s="136"/>
      <c r="G24" s="137"/>
      <c r="H24" s="194"/>
      <c r="I24" s="195"/>
      <c r="J24" s="204"/>
      <c r="K24" s="208"/>
      <c r="L24" s="197"/>
      <c r="M24" s="198"/>
      <c r="N24" s="199"/>
      <c r="O24" s="199"/>
      <c r="P24" s="199"/>
      <c r="Q24" s="199"/>
      <c r="R24" s="199"/>
      <c r="S24" s="199"/>
      <c r="T24" s="199"/>
      <c r="U24" s="200"/>
      <c r="V24" s="201"/>
      <c r="W24" s="202"/>
      <c r="X24" s="203"/>
      <c r="Y24" s="204"/>
      <c r="Z24" s="205"/>
      <c r="AA24" s="203"/>
      <c r="AB24" s="204"/>
      <c r="AC24" s="207"/>
      <c r="AD24" s="204"/>
      <c r="AE24" s="210"/>
      <c r="AF24" s="204"/>
      <c r="AG24" s="138"/>
      <c r="AH24" s="138"/>
      <c r="AI24" s="139">
        <f t="shared" si="0"/>
        <v>0</v>
      </c>
    </row>
    <row r="25" spans="1:35" ht="45" customHeight="1" x14ac:dyDescent="0.3">
      <c r="A25" s="133">
        <f t="shared" si="1"/>
        <v>6</v>
      </c>
      <c r="B25" s="134"/>
      <c r="C25" s="135"/>
      <c r="D25" s="135"/>
      <c r="E25" s="136"/>
      <c r="F25" s="136"/>
      <c r="G25" s="137"/>
      <c r="H25" s="194"/>
      <c r="I25" s="195"/>
      <c r="J25" s="204"/>
      <c r="K25" s="208"/>
      <c r="L25" s="197"/>
      <c r="M25" s="198"/>
      <c r="N25" s="199"/>
      <c r="O25" s="199"/>
      <c r="P25" s="199"/>
      <c r="Q25" s="199"/>
      <c r="R25" s="199"/>
      <c r="S25" s="199"/>
      <c r="T25" s="199"/>
      <c r="U25" s="200"/>
      <c r="V25" s="201"/>
      <c r="W25" s="202"/>
      <c r="X25" s="203"/>
      <c r="Y25" s="204"/>
      <c r="Z25" s="205"/>
      <c r="AA25" s="203"/>
      <c r="AB25" s="204"/>
      <c r="AC25" s="207"/>
      <c r="AD25" s="204"/>
      <c r="AE25" s="210"/>
      <c r="AF25" s="204"/>
      <c r="AG25" s="138"/>
      <c r="AH25" s="138"/>
      <c r="AI25" s="139">
        <f t="shared" si="0"/>
        <v>0</v>
      </c>
    </row>
    <row r="26" spans="1:35" ht="45" customHeight="1" x14ac:dyDescent="0.3">
      <c r="A26" s="133">
        <f t="shared" si="1"/>
        <v>7</v>
      </c>
      <c r="B26" s="134"/>
      <c r="C26" s="135"/>
      <c r="D26" s="135"/>
      <c r="E26" s="136"/>
      <c r="F26" s="136"/>
      <c r="G26" s="137"/>
      <c r="H26" s="194"/>
      <c r="I26" s="195"/>
      <c r="J26" s="204"/>
      <c r="K26" s="208"/>
      <c r="L26" s="197"/>
      <c r="M26" s="198"/>
      <c r="N26" s="199"/>
      <c r="O26" s="199"/>
      <c r="P26" s="199"/>
      <c r="Q26" s="199"/>
      <c r="R26" s="199"/>
      <c r="S26" s="199"/>
      <c r="T26" s="199"/>
      <c r="U26" s="200"/>
      <c r="V26" s="201"/>
      <c r="W26" s="202"/>
      <c r="X26" s="203"/>
      <c r="Y26" s="204"/>
      <c r="Z26" s="205"/>
      <c r="AA26" s="203"/>
      <c r="AB26" s="204"/>
      <c r="AC26" s="207"/>
      <c r="AD26" s="204"/>
      <c r="AE26" s="210"/>
      <c r="AF26" s="204"/>
      <c r="AG26" s="138"/>
      <c r="AH26" s="138"/>
      <c r="AI26" s="139">
        <f t="shared" si="0"/>
        <v>0</v>
      </c>
    </row>
    <row r="27" spans="1:35" ht="45" customHeight="1" x14ac:dyDescent="0.3">
      <c r="A27" s="133">
        <f t="shared" si="1"/>
        <v>8</v>
      </c>
      <c r="B27" s="134"/>
      <c r="C27" s="135"/>
      <c r="D27" s="135"/>
      <c r="E27" s="136"/>
      <c r="F27" s="136"/>
      <c r="G27" s="137"/>
      <c r="H27" s="194"/>
      <c r="I27" s="195"/>
      <c r="J27" s="204"/>
      <c r="K27" s="208"/>
      <c r="L27" s="197"/>
      <c r="M27" s="198"/>
      <c r="N27" s="199"/>
      <c r="O27" s="199"/>
      <c r="P27" s="199"/>
      <c r="Q27" s="199"/>
      <c r="R27" s="199"/>
      <c r="S27" s="199"/>
      <c r="T27" s="199"/>
      <c r="U27" s="200"/>
      <c r="V27" s="201"/>
      <c r="W27" s="202"/>
      <c r="X27" s="203"/>
      <c r="Y27" s="204"/>
      <c r="Z27" s="205"/>
      <c r="AA27" s="203"/>
      <c r="AB27" s="204"/>
      <c r="AC27" s="207"/>
      <c r="AD27" s="204"/>
      <c r="AE27" s="209"/>
      <c r="AF27" s="204"/>
      <c r="AG27" s="138"/>
      <c r="AH27" s="138"/>
      <c r="AI27" s="139">
        <f t="shared" si="0"/>
        <v>0</v>
      </c>
    </row>
    <row r="28" spans="1:35" ht="45" customHeight="1" x14ac:dyDescent="0.3">
      <c r="A28" s="133">
        <f t="shared" si="1"/>
        <v>9</v>
      </c>
      <c r="B28" s="134"/>
      <c r="C28" s="135"/>
      <c r="D28" s="135"/>
      <c r="E28" s="136"/>
      <c r="F28" s="136"/>
      <c r="G28" s="137"/>
      <c r="H28" s="194"/>
      <c r="I28" s="195"/>
      <c r="J28" s="204"/>
      <c r="K28" s="208"/>
      <c r="L28" s="197"/>
      <c r="M28" s="198"/>
      <c r="N28" s="199"/>
      <c r="O28" s="199"/>
      <c r="P28" s="199"/>
      <c r="Q28" s="199"/>
      <c r="R28" s="199"/>
      <c r="S28" s="199"/>
      <c r="T28" s="199"/>
      <c r="U28" s="200"/>
      <c r="V28" s="201"/>
      <c r="W28" s="202"/>
      <c r="X28" s="203"/>
      <c r="Y28" s="204"/>
      <c r="Z28" s="205"/>
      <c r="AA28" s="206"/>
      <c r="AB28" s="204"/>
      <c r="AC28" s="207"/>
      <c r="AD28" s="209"/>
      <c r="AE28" s="209"/>
      <c r="AF28" s="204"/>
      <c r="AG28" s="138"/>
      <c r="AH28" s="138"/>
      <c r="AI28" s="139">
        <f t="shared" si="0"/>
        <v>0</v>
      </c>
    </row>
    <row r="29" spans="1:35" ht="45" customHeight="1" x14ac:dyDescent="0.3">
      <c r="A29" s="133">
        <f t="shared" si="1"/>
        <v>10</v>
      </c>
      <c r="B29" s="134"/>
      <c r="C29" s="135"/>
      <c r="D29" s="135"/>
      <c r="E29" s="136"/>
      <c r="F29" s="136"/>
      <c r="G29" s="137"/>
      <c r="H29" s="194"/>
      <c r="I29" s="195"/>
      <c r="J29" s="204"/>
      <c r="K29" s="208"/>
      <c r="L29" s="197"/>
      <c r="M29" s="198"/>
      <c r="N29" s="199"/>
      <c r="O29" s="199"/>
      <c r="P29" s="199"/>
      <c r="Q29" s="199"/>
      <c r="R29" s="199"/>
      <c r="S29" s="199"/>
      <c r="T29" s="199"/>
      <c r="U29" s="200"/>
      <c r="V29" s="201"/>
      <c r="W29" s="202"/>
      <c r="X29" s="203"/>
      <c r="Y29" s="204"/>
      <c r="Z29" s="205"/>
      <c r="AA29" s="203"/>
      <c r="AB29" s="204"/>
      <c r="AC29" s="207"/>
      <c r="AD29" s="196"/>
      <c r="AE29" s="196"/>
      <c r="AF29" s="204"/>
      <c r="AG29" s="138"/>
      <c r="AH29" s="138"/>
      <c r="AI29" s="139">
        <f t="shared" si="0"/>
        <v>0</v>
      </c>
    </row>
    <row r="30" spans="1:35" ht="45" customHeight="1" x14ac:dyDescent="0.3">
      <c r="A30" s="133">
        <f t="shared" si="1"/>
        <v>11</v>
      </c>
      <c r="B30" s="134"/>
      <c r="C30" s="135"/>
      <c r="D30" s="135"/>
      <c r="E30" s="136"/>
      <c r="F30" s="136"/>
      <c r="G30" s="137"/>
      <c r="H30" s="194"/>
      <c r="I30" s="195"/>
      <c r="J30" s="196"/>
      <c r="K30" s="197"/>
      <c r="L30" s="197"/>
      <c r="M30" s="211"/>
      <c r="N30" s="212"/>
      <c r="O30" s="212"/>
      <c r="P30" s="213"/>
      <c r="Q30" s="201"/>
      <c r="R30" s="214"/>
      <c r="S30" s="210"/>
      <c r="T30" s="204"/>
      <c r="U30" s="207"/>
      <c r="V30" s="201"/>
      <c r="W30" s="202"/>
      <c r="X30" s="203"/>
      <c r="Y30" s="204"/>
      <c r="Z30" s="205"/>
      <c r="AA30" s="203"/>
      <c r="AB30" s="204"/>
      <c r="AC30" s="207"/>
      <c r="AD30" s="196"/>
      <c r="AE30" s="210"/>
      <c r="AF30" s="204"/>
      <c r="AG30" s="138"/>
      <c r="AH30" s="138"/>
      <c r="AI30" s="139">
        <f t="shared" si="0"/>
        <v>0</v>
      </c>
    </row>
    <row r="31" spans="1:35" ht="45" customHeight="1" x14ac:dyDescent="0.3">
      <c r="A31" s="133">
        <f t="shared" si="1"/>
        <v>12</v>
      </c>
      <c r="B31" s="134"/>
      <c r="C31" s="135"/>
      <c r="D31" s="135"/>
      <c r="E31" s="136"/>
      <c r="F31" s="136"/>
      <c r="G31" s="137"/>
      <c r="H31" s="194"/>
      <c r="I31" s="195"/>
      <c r="J31" s="196"/>
      <c r="K31" s="197"/>
      <c r="L31" s="197"/>
      <c r="M31" s="211"/>
      <c r="N31" s="212"/>
      <c r="O31" s="212"/>
      <c r="P31" s="213"/>
      <c r="Q31" s="201"/>
      <c r="R31" s="210"/>
      <c r="S31" s="210"/>
      <c r="T31" s="204"/>
      <c r="U31" s="207"/>
      <c r="V31" s="201"/>
      <c r="W31" s="202"/>
      <c r="X31" s="203"/>
      <c r="Y31" s="204"/>
      <c r="Z31" s="205"/>
      <c r="AA31" s="203"/>
      <c r="AB31" s="204"/>
      <c r="AC31" s="207"/>
      <c r="AD31" s="204"/>
      <c r="AE31" s="210"/>
      <c r="AF31" s="204"/>
      <c r="AG31" s="138"/>
      <c r="AH31" s="138"/>
      <c r="AI31" s="139">
        <f t="shared" si="0"/>
        <v>0</v>
      </c>
    </row>
    <row r="32" spans="1:35" ht="45" customHeight="1" x14ac:dyDescent="0.3">
      <c r="A32" s="133">
        <f t="shared" si="1"/>
        <v>13</v>
      </c>
      <c r="B32" s="134"/>
      <c r="C32" s="135"/>
      <c r="D32" s="135"/>
      <c r="E32" s="136"/>
      <c r="F32" s="136"/>
      <c r="G32" s="140"/>
      <c r="H32" s="194"/>
      <c r="I32" s="195"/>
      <c r="J32" s="204"/>
      <c r="K32" s="208"/>
      <c r="L32" s="208"/>
      <c r="M32" s="211"/>
      <c r="N32" s="204"/>
      <c r="O32" s="210"/>
      <c r="P32" s="210"/>
      <c r="Q32" s="210"/>
      <c r="R32" s="210"/>
      <c r="S32" s="210"/>
      <c r="T32" s="204"/>
      <c r="U32" s="215"/>
      <c r="V32" s="210"/>
      <c r="W32" s="202"/>
      <c r="X32" s="203"/>
      <c r="Y32" s="204"/>
      <c r="Z32" s="205"/>
      <c r="AA32" s="203"/>
      <c r="AB32" s="204"/>
      <c r="AC32" s="207"/>
      <c r="AD32" s="204"/>
      <c r="AE32" s="210"/>
      <c r="AF32" s="204"/>
      <c r="AG32" s="138"/>
      <c r="AH32" s="138"/>
      <c r="AI32" s="139">
        <f t="shared" si="0"/>
        <v>0</v>
      </c>
    </row>
    <row r="33" spans="1:35" ht="45" customHeight="1" x14ac:dyDescent="0.3">
      <c r="A33" s="133">
        <f t="shared" si="1"/>
        <v>14</v>
      </c>
      <c r="B33" s="134"/>
      <c r="C33" s="135"/>
      <c r="D33" s="135"/>
      <c r="E33" s="136"/>
      <c r="F33" s="136"/>
      <c r="G33" s="140"/>
      <c r="H33" s="194"/>
      <c r="I33" s="195"/>
      <c r="J33" s="204"/>
      <c r="K33" s="208"/>
      <c r="L33" s="208"/>
      <c r="M33" s="211"/>
      <c r="N33" s="204"/>
      <c r="O33" s="210"/>
      <c r="P33" s="210"/>
      <c r="Q33" s="210"/>
      <c r="R33" s="210"/>
      <c r="S33" s="210"/>
      <c r="T33" s="204"/>
      <c r="U33" s="215"/>
      <c r="V33" s="210"/>
      <c r="W33" s="202"/>
      <c r="X33" s="203"/>
      <c r="Y33" s="204"/>
      <c r="Z33" s="205"/>
      <c r="AA33" s="203"/>
      <c r="AB33" s="204"/>
      <c r="AC33" s="207"/>
      <c r="AD33" s="204"/>
      <c r="AE33" s="210"/>
      <c r="AF33" s="204"/>
      <c r="AG33" s="138"/>
      <c r="AH33" s="138"/>
      <c r="AI33" s="139">
        <f t="shared" si="0"/>
        <v>0</v>
      </c>
    </row>
    <row r="34" spans="1:35" ht="45" customHeight="1" x14ac:dyDescent="0.3">
      <c r="A34" s="133">
        <f t="shared" si="1"/>
        <v>15</v>
      </c>
      <c r="B34" s="134"/>
      <c r="C34" s="135"/>
      <c r="D34" s="135"/>
      <c r="E34" s="136"/>
      <c r="F34" s="136"/>
      <c r="G34" s="140"/>
      <c r="H34" s="194"/>
      <c r="I34" s="195"/>
      <c r="J34" s="204"/>
      <c r="K34" s="208"/>
      <c r="L34" s="208"/>
      <c r="M34" s="211"/>
      <c r="N34" s="204"/>
      <c r="O34" s="210"/>
      <c r="P34" s="210"/>
      <c r="Q34" s="210"/>
      <c r="R34" s="210"/>
      <c r="S34" s="210"/>
      <c r="T34" s="204"/>
      <c r="U34" s="215"/>
      <c r="V34" s="210"/>
      <c r="W34" s="202"/>
      <c r="X34" s="203"/>
      <c r="Y34" s="204"/>
      <c r="Z34" s="205"/>
      <c r="AA34" s="203"/>
      <c r="AB34" s="204"/>
      <c r="AC34" s="207"/>
      <c r="AD34" s="204"/>
      <c r="AE34" s="210"/>
      <c r="AF34" s="204"/>
      <c r="AG34" s="138"/>
      <c r="AH34" s="138"/>
      <c r="AI34" s="139">
        <f t="shared" si="0"/>
        <v>0</v>
      </c>
    </row>
    <row r="35" spans="1:35" ht="45" customHeight="1" x14ac:dyDescent="0.3">
      <c r="A35" s="133">
        <f t="shared" si="1"/>
        <v>16</v>
      </c>
      <c r="B35" s="134"/>
      <c r="C35" s="135"/>
      <c r="D35" s="135"/>
      <c r="E35" s="136"/>
      <c r="F35" s="136"/>
      <c r="G35" s="140"/>
      <c r="H35" s="194"/>
      <c r="I35" s="195"/>
      <c r="J35" s="204"/>
      <c r="K35" s="208"/>
      <c r="L35" s="208"/>
      <c r="M35" s="211"/>
      <c r="N35" s="204"/>
      <c r="O35" s="210"/>
      <c r="P35" s="210"/>
      <c r="Q35" s="210"/>
      <c r="R35" s="210"/>
      <c r="S35" s="210"/>
      <c r="T35" s="204"/>
      <c r="U35" s="215"/>
      <c r="V35" s="210"/>
      <c r="W35" s="202"/>
      <c r="X35" s="203"/>
      <c r="Y35" s="204"/>
      <c r="Z35" s="205"/>
      <c r="AA35" s="203"/>
      <c r="AB35" s="204"/>
      <c r="AC35" s="207"/>
      <c r="AD35" s="204"/>
      <c r="AE35" s="210"/>
      <c r="AF35" s="204"/>
      <c r="AG35" s="138"/>
      <c r="AH35" s="138"/>
      <c r="AI35" s="139">
        <f t="shared" si="0"/>
        <v>0</v>
      </c>
    </row>
    <row r="36" spans="1:35" ht="45" customHeight="1" x14ac:dyDescent="0.3">
      <c r="A36" s="133">
        <f t="shared" si="1"/>
        <v>17</v>
      </c>
      <c r="B36" s="134"/>
      <c r="C36" s="135"/>
      <c r="D36" s="135"/>
      <c r="E36" s="136"/>
      <c r="F36" s="136"/>
      <c r="G36" s="140"/>
      <c r="H36" s="194"/>
      <c r="I36" s="195"/>
      <c r="J36" s="204"/>
      <c r="K36" s="208"/>
      <c r="L36" s="208"/>
      <c r="M36" s="211"/>
      <c r="N36" s="204"/>
      <c r="O36" s="210"/>
      <c r="P36" s="210"/>
      <c r="Q36" s="210"/>
      <c r="R36" s="210"/>
      <c r="S36" s="210"/>
      <c r="T36" s="204"/>
      <c r="U36" s="215"/>
      <c r="V36" s="210"/>
      <c r="W36" s="202"/>
      <c r="X36" s="203"/>
      <c r="Y36" s="204"/>
      <c r="Z36" s="205"/>
      <c r="AA36" s="203"/>
      <c r="AB36" s="204"/>
      <c r="AC36" s="207"/>
      <c r="AD36" s="204"/>
      <c r="AE36" s="210"/>
      <c r="AF36" s="204"/>
      <c r="AG36" s="138"/>
      <c r="AH36" s="138"/>
      <c r="AI36" s="139">
        <f t="shared" si="0"/>
        <v>0</v>
      </c>
    </row>
    <row r="37" spans="1:35" ht="45" customHeight="1" x14ac:dyDescent="0.3">
      <c r="A37" s="133">
        <f t="shared" si="1"/>
        <v>18</v>
      </c>
      <c r="B37" s="134"/>
      <c r="C37" s="135"/>
      <c r="D37" s="135"/>
      <c r="E37" s="136"/>
      <c r="F37" s="136"/>
      <c r="G37" s="140"/>
      <c r="H37" s="194"/>
      <c r="I37" s="195"/>
      <c r="J37" s="204"/>
      <c r="K37" s="208"/>
      <c r="L37" s="208"/>
      <c r="M37" s="211"/>
      <c r="N37" s="204"/>
      <c r="O37" s="210"/>
      <c r="P37" s="210"/>
      <c r="Q37" s="210"/>
      <c r="R37" s="210"/>
      <c r="S37" s="210"/>
      <c r="T37" s="204"/>
      <c r="U37" s="215"/>
      <c r="V37" s="210"/>
      <c r="W37" s="202"/>
      <c r="X37" s="203"/>
      <c r="Y37" s="204"/>
      <c r="Z37" s="205"/>
      <c r="AA37" s="203"/>
      <c r="AB37" s="204"/>
      <c r="AC37" s="207"/>
      <c r="AD37" s="204"/>
      <c r="AE37" s="210"/>
      <c r="AF37" s="204"/>
      <c r="AG37" s="138"/>
      <c r="AH37" s="138"/>
      <c r="AI37" s="139">
        <f t="shared" si="0"/>
        <v>0</v>
      </c>
    </row>
    <row r="38" spans="1:35" ht="45" customHeight="1" x14ac:dyDescent="0.3">
      <c r="A38" s="133">
        <f t="shared" si="1"/>
        <v>19</v>
      </c>
      <c r="B38" s="134"/>
      <c r="C38" s="135"/>
      <c r="D38" s="135"/>
      <c r="E38" s="136"/>
      <c r="F38" s="136"/>
      <c r="G38" s="140"/>
      <c r="H38" s="141"/>
      <c r="I38" s="142"/>
      <c r="J38" s="138"/>
      <c r="K38" s="143"/>
      <c r="L38" s="143"/>
      <c r="M38" s="144"/>
      <c r="N38" s="138"/>
      <c r="O38" s="145"/>
      <c r="P38" s="145"/>
      <c r="Q38" s="145"/>
      <c r="R38" s="145"/>
      <c r="S38" s="145"/>
      <c r="T38" s="138"/>
      <c r="U38" s="146"/>
      <c r="V38" s="145"/>
      <c r="W38" s="147"/>
      <c r="X38" s="148"/>
      <c r="Y38" s="138"/>
      <c r="Z38" s="149"/>
      <c r="AA38" s="148"/>
      <c r="AB38" s="138"/>
      <c r="AC38" s="150"/>
      <c r="AD38" s="138"/>
      <c r="AE38" s="145"/>
      <c r="AF38" s="138"/>
      <c r="AG38" s="138"/>
      <c r="AH38" s="138"/>
      <c r="AI38" s="139">
        <f t="shared" si="0"/>
        <v>0</v>
      </c>
    </row>
    <row r="39" spans="1:35" ht="45" customHeight="1" x14ac:dyDescent="0.3">
      <c r="A39" s="133">
        <f t="shared" si="1"/>
        <v>20</v>
      </c>
      <c r="B39" s="134"/>
      <c r="C39" s="135"/>
      <c r="D39" s="135"/>
      <c r="E39" s="136"/>
      <c r="F39" s="136"/>
      <c r="G39" s="140"/>
      <c r="H39" s="141"/>
      <c r="I39" s="142"/>
      <c r="J39" s="138"/>
      <c r="K39" s="143"/>
      <c r="L39" s="143"/>
      <c r="M39" s="144"/>
      <c r="N39" s="138"/>
      <c r="O39" s="145"/>
      <c r="P39" s="145"/>
      <c r="Q39" s="145"/>
      <c r="R39" s="145"/>
      <c r="S39" s="145"/>
      <c r="T39" s="138"/>
      <c r="U39" s="146"/>
      <c r="V39" s="145"/>
      <c r="W39" s="147"/>
      <c r="X39" s="148"/>
      <c r="Y39" s="138"/>
      <c r="Z39" s="149"/>
      <c r="AA39" s="148"/>
      <c r="AB39" s="138"/>
      <c r="AC39" s="150"/>
      <c r="AD39" s="138"/>
      <c r="AE39" s="145"/>
      <c r="AF39" s="138"/>
      <c r="AG39" s="138"/>
      <c r="AH39" s="138"/>
      <c r="AI39" s="139">
        <f t="shared" si="0"/>
        <v>0</v>
      </c>
    </row>
    <row r="40" spans="1:35" ht="45" customHeight="1" x14ac:dyDescent="0.3">
      <c r="A40" s="133">
        <f t="shared" si="1"/>
        <v>21</v>
      </c>
      <c r="B40" s="134"/>
      <c r="C40" s="135"/>
      <c r="D40" s="135"/>
      <c r="E40" s="136"/>
      <c r="F40" s="136"/>
      <c r="G40" s="140"/>
      <c r="H40" s="141"/>
      <c r="I40" s="142"/>
      <c r="J40" s="138"/>
      <c r="K40" s="143"/>
      <c r="L40" s="143"/>
      <c r="M40" s="144"/>
      <c r="N40" s="138"/>
      <c r="O40" s="145"/>
      <c r="P40" s="145"/>
      <c r="Q40" s="145"/>
      <c r="R40" s="145"/>
      <c r="S40" s="145"/>
      <c r="T40" s="138"/>
      <c r="U40" s="146"/>
      <c r="V40" s="145"/>
      <c r="W40" s="147"/>
      <c r="X40" s="148"/>
      <c r="Y40" s="138"/>
      <c r="Z40" s="149"/>
      <c r="AA40" s="148"/>
      <c r="AB40" s="138"/>
      <c r="AC40" s="150"/>
      <c r="AD40" s="138"/>
      <c r="AE40" s="145"/>
      <c r="AF40" s="138"/>
      <c r="AG40" s="138"/>
      <c r="AH40" s="138"/>
      <c r="AI40" s="139">
        <f t="shared" si="0"/>
        <v>0</v>
      </c>
    </row>
    <row r="41" spans="1:35" ht="45" customHeight="1" x14ac:dyDescent="0.3">
      <c r="A41" s="133">
        <f t="shared" si="1"/>
        <v>22</v>
      </c>
      <c r="B41" s="134"/>
      <c r="C41" s="135"/>
      <c r="D41" s="135"/>
      <c r="E41" s="136"/>
      <c r="F41" s="136"/>
      <c r="G41" s="140"/>
      <c r="H41" s="141"/>
      <c r="I41" s="142"/>
      <c r="J41" s="138"/>
      <c r="K41" s="143"/>
      <c r="L41" s="143"/>
      <c r="M41" s="144"/>
      <c r="N41" s="138"/>
      <c r="O41" s="145"/>
      <c r="P41" s="145"/>
      <c r="Q41" s="145"/>
      <c r="R41" s="145"/>
      <c r="S41" s="145"/>
      <c r="T41" s="138"/>
      <c r="U41" s="146"/>
      <c r="V41" s="145"/>
      <c r="W41" s="147"/>
      <c r="X41" s="148"/>
      <c r="Y41" s="138"/>
      <c r="Z41" s="149"/>
      <c r="AA41" s="148"/>
      <c r="AB41" s="138"/>
      <c r="AC41" s="150"/>
      <c r="AD41" s="138"/>
      <c r="AE41" s="145"/>
      <c r="AF41" s="138"/>
      <c r="AG41" s="138"/>
      <c r="AH41" s="138"/>
      <c r="AI41" s="139">
        <f t="shared" si="0"/>
        <v>0</v>
      </c>
    </row>
    <row r="42" spans="1:35" ht="45" customHeight="1" x14ac:dyDescent="0.3">
      <c r="A42" s="133">
        <f t="shared" si="1"/>
        <v>23</v>
      </c>
      <c r="B42" s="134"/>
      <c r="C42" s="135"/>
      <c r="D42" s="135"/>
      <c r="E42" s="136"/>
      <c r="F42" s="136"/>
      <c r="G42" s="140"/>
      <c r="H42" s="141"/>
      <c r="I42" s="142"/>
      <c r="J42" s="138"/>
      <c r="K42" s="143"/>
      <c r="L42" s="143"/>
      <c r="M42" s="144"/>
      <c r="N42" s="138"/>
      <c r="O42" s="145"/>
      <c r="P42" s="145"/>
      <c r="Q42" s="145"/>
      <c r="R42" s="145"/>
      <c r="S42" s="145"/>
      <c r="T42" s="138"/>
      <c r="U42" s="146"/>
      <c r="V42" s="145"/>
      <c r="W42" s="147"/>
      <c r="X42" s="148"/>
      <c r="Y42" s="138"/>
      <c r="Z42" s="149"/>
      <c r="AA42" s="148"/>
      <c r="AB42" s="138"/>
      <c r="AC42" s="150"/>
      <c r="AD42" s="138"/>
      <c r="AE42" s="145"/>
      <c r="AF42" s="138"/>
      <c r="AG42" s="138"/>
      <c r="AH42" s="138"/>
      <c r="AI42" s="139">
        <f t="shared" si="0"/>
        <v>0</v>
      </c>
    </row>
    <row r="43" spans="1:35" ht="45" customHeight="1" x14ac:dyDescent="0.3">
      <c r="A43" s="133">
        <f t="shared" si="1"/>
        <v>24</v>
      </c>
      <c r="B43" s="134"/>
      <c r="C43" s="135"/>
      <c r="D43" s="135"/>
      <c r="E43" s="136"/>
      <c r="F43" s="136"/>
      <c r="G43" s="140"/>
      <c r="H43" s="141"/>
      <c r="I43" s="142"/>
      <c r="J43" s="138"/>
      <c r="K43" s="143"/>
      <c r="L43" s="143"/>
      <c r="M43" s="144"/>
      <c r="N43" s="138"/>
      <c r="O43" s="145"/>
      <c r="P43" s="145"/>
      <c r="Q43" s="145"/>
      <c r="R43" s="145"/>
      <c r="S43" s="145"/>
      <c r="T43" s="138"/>
      <c r="U43" s="146"/>
      <c r="V43" s="145"/>
      <c r="W43" s="147"/>
      <c r="X43" s="148"/>
      <c r="Y43" s="138"/>
      <c r="Z43" s="149"/>
      <c r="AA43" s="148"/>
      <c r="AB43" s="138"/>
      <c r="AC43" s="150"/>
      <c r="AD43" s="138"/>
      <c r="AE43" s="145"/>
      <c r="AF43" s="138"/>
      <c r="AG43" s="138"/>
      <c r="AH43" s="138"/>
      <c r="AI43" s="139">
        <f t="shared" si="0"/>
        <v>0</v>
      </c>
    </row>
    <row r="44" spans="1:35" ht="45" customHeight="1" thickBot="1" x14ac:dyDescent="0.35">
      <c r="A44" s="133">
        <f t="shared" si="1"/>
        <v>25</v>
      </c>
      <c r="B44" s="151"/>
      <c r="C44" s="152"/>
      <c r="D44" s="152"/>
      <c r="E44" s="153"/>
      <c r="F44" s="153"/>
      <c r="G44" s="154"/>
      <c r="H44" s="141"/>
      <c r="I44" s="142"/>
      <c r="J44" s="138"/>
      <c r="K44" s="143"/>
      <c r="L44" s="143"/>
      <c r="M44" s="155"/>
      <c r="N44" s="156"/>
      <c r="O44" s="157"/>
      <c r="P44" s="157"/>
      <c r="Q44" s="157"/>
      <c r="R44" s="157"/>
      <c r="S44" s="157"/>
      <c r="T44" s="156"/>
      <c r="U44" s="158"/>
      <c r="V44" s="145"/>
      <c r="W44" s="159"/>
      <c r="X44" s="160"/>
      <c r="Y44" s="156"/>
      <c r="Z44" s="161"/>
      <c r="AA44" s="160"/>
      <c r="AB44" s="156"/>
      <c r="AC44" s="162"/>
      <c r="AD44" s="138"/>
      <c r="AE44" s="145"/>
      <c r="AF44" s="138"/>
      <c r="AG44" s="138"/>
      <c r="AH44" s="138"/>
      <c r="AI44" s="139">
        <f t="shared" si="0"/>
        <v>0</v>
      </c>
    </row>
    <row r="45" spans="1:35" x14ac:dyDescent="0.3">
      <c r="U45" s="139">
        <f>SUM(U20:U44)</f>
        <v>0</v>
      </c>
      <c r="Z45" s="71">
        <f>SUM(Z20:Z44)</f>
        <v>0</v>
      </c>
      <c r="AC45" s="71">
        <f>SUM(AC20:AC44)</f>
        <v>0</v>
      </c>
      <c r="AI45" s="71">
        <f>SUM(AI20:AI44)</f>
        <v>0</v>
      </c>
    </row>
    <row r="48" spans="1:35" ht="15" thickBot="1" x14ac:dyDescent="0.35">
      <c r="A48" t="s">
        <v>137</v>
      </c>
      <c r="C48" s="59" t="s">
        <v>100</v>
      </c>
    </row>
    <row r="49" spans="1:34" ht="16.2" thickBot="1" x14ac:dyDescent="0.35">
      <c r="A49" s="163">
        <f>COUNTIF($B$20:$B$44,B49)</f>
        <v>0</v>
      </c>
      <c r="B49" s="164" t="s">
        <v>84</v>
      </c>
      <c r="C49" s="60" t="s">
        <v>101</v>
      </c>
      <c r="D49" s="61"/>
      <c r="E49" s="61"/>
      <c r="F49" s="61"/>
      <c r="G49" s="61"/>
      <c r="H49" s="61"/>
      <c r="I49" s="61"/>
      <c r="J49" s="62"/>
      <c r="K49" s="216"/>
    </row>
    <row r="50" spans="1:34" ht="24" thickBot="1" x14ac:dyDescent="0.5">
      <c r="A50" s="165">
        <f>COUNTIF(B21:B45,B50)</f>
        <v>0</v>
      </c>
      <c r="B50" s="164" t="s">
        <v>65</v>
      </c>
      <c r="C50" s="63" t="s">
        <v>102</v>
      </c>
      <c r="D50" s="64"/>
      <c r="E50" s="64"/>
      <c r="F50" s="64"/>
      <c r="G50" s="64"/>
      <c r="H50" s="64"/>
      <c r="I50" s="64"/>
      <c r="J50" s="65"/>
      <c r="K50" s="216"/>
      <c r="X50" s="256" t="s">
        <v>138</v>
      </c>
      <c r="Y50" s="257"/>
      <c r="Z50" s="257"/>
      <c r="AA50" s="257"/>
      <c r="AB50" s="257"/>
      <c r="AC50" s="257"/>
      <c r="AD50" s="257"/>
      <c r="AE50" s="257"/>
      <c r="AF50" s="257"/>
      <c r="AG50" s="257"/>
      <c r="AH50" s="258"/>
    </row>
    <row r="51" spans="1:34" ht="15.6" x14ac:dyDescent="0.3">
      <c r="A51" s="165">
        <f t="shared" ref="A51:A54" si="2">COUNTIF(B22:B46,B51)</f>
        <v>0</v>
      </c>
      <c r="B51" s="164" t="s">
        <v>73</v>
      </c>
      <c r="C51" s="66" t="s">
        <v>173</v>
      </c>
      <c r="D51" s="64"/>
      <c r="E51" s="64"/>
      <c r="F51" s="64"/>
      <c r="G51" s="64"/>
      <c r="H51" s="64"/>
      <c r="I51" s="64"/>
      <c r="J51" s="65"/>
      <c r="K51" s="216"/>
      <c r="X51" s="166"/>
      <c r="Y51" s="74"/>
      <c r="Z51" s="167"/>
      <c r="AA51" s="74"/>
      <c r="AB51" s="74"/>
      <c r="AC51" s="167"/>
      <c r="AD51" s="74"/>
      <c r="AE51" s="74"/>
      <c r="AF51" s="74"/>
      <c r="AG51" s="74"/>
      <c r="AH51" s="75"/>
    </row>
    <row r="52" spans="1:34" ht="15.6" x14ac:dyDescent="0.3">
      <c r="A52" s="165">
        <f t="shared" si="2"/>
        <v>0</v>
      </c>
      <c r="B52" s="164" t="s">
        <v>77</v>
      </c>
      <c r="C52" s="67" t="s">
        <v>103</v>
      </c>
      <c r="D52" s="64"/>
      <c r="E52" s="64"/>
      <c r="F52" s="64"/>
      <c r="G52" s="64"/>
      <c r="H52" s="64"/>
      <c r="I52" s="64"/>
      <c r="J52" s="65"/>
      <c r="K52" s="216"/>
      <c r="X52" s="76"/>
      <c r="AD52" s="243" t="s">
        <v>139</v>
      </c>
      <c r="AE52" s="243"/>
      <c r="AH52" s="77"/>
    </row>
    <row r="53" spans="1:34" ht="15.6" x14ac:dyDescent="0.3">
      <c r="A53" s="165">
        <f t="shared" si="2"/>
        <v>0</v>
      </c>
      <c r="B53" s="164" t="s">
        <v>79</v>
      </c>
      <c r="C53" s="63" t="s">
        <v>104</v>
      </c>
      <c r="D53" s="64"/>
      <c r="E53" s="64"/>
      <c r="F53" s="64"/>
      <c r="G53" s="64"/>
      <c r="H53" s="64"/>
      <c r="I53" s="64"/>
      <c r="J53" s="65"/>
      <c r="K53" s="216"/>
      <c r="X53" s="76"/>
      <c r="Z53" s="164" t="s">
        <v>140</v>
      </c>
      <c r="AA53" s="168" t="s">
        <v>141</v>
      </c>
      <c r="AC53" s="169"/>
      <c r="AD53" s="170" t="s">
        <v>119</v>
      </c>
      <c r="AE53" s="170" t="s">
        <v>120</v>
      </c>
      <c r="AF53" s="171" t="s">
        <v>142</v>
      </c>
      <c r="AG53" s="170" t="s">
        <v>143</v>
      </c>
      <c r="AH53" s="77"/>
    </row>
    <row r="54" spans="1:34" ht="16.2" thickBot="1" x14ac:dyDescent="0.35">
      <c r="A54" s="172">
        <f t="shared" si="2"/>
        <v>0</v>
      </c>
      <c r="B54" s="164" t="s">
        <v>81</v>
      </c>
      <c r="C54" s="68" t="s">
        <v>105</v>
      </c>
      <c r="D54" s="69"/>
      <c r="E54" s="69"/>
      <c r="F54" s="69"/>
      <c r="G54" s="69"/>
      <c r="H54" s="69"/>
      <c r="I54" s="69"/>
      <c r="J54" s="70"/>
      <c r="K54" s="216"/>
      <c r="X54" s="173" t="s">
        <v>130</v>
      </c>
      <c r="Y54" s="174" t="s">
        <v>144</v>
      </c>
      <c r="Z54" s="175" t="s">
        <v>145</v>
      </c>
      <c r="AA54" s="176" t="s">
        <v>145</v>
      </c>
      <c r="AC54"/>
      <c r="AD54" s="71"/>
      <c r="AF54" s="177"/>
      <c r="AH54" s="77"/>
    </row>
    <row r="55" spans="1:34" x14ac:dyDescent="0.3">
      <c r="K55" s="216"/>
      <c r="X55" s="76"/>
      <c r="Y55" s="178"/>
      <c r="Z55" s="179"/>
      <c r="AA55" s="180"/>
      <c r="AB55" s="71"/>
      <c r="AD55" s="71">
        <f t="shared" ref="AD55:AD59" si="3">SUMPRODUCT((($Y$20:$Y$44)=Y55)+0,(($X$20:$X$44)=X55)+0,($Z$20:$Z$44))</f>
        <v>0</v>
      </c>
      <c r="AE55" s="71">
        <f>SUMPRODUCT((($AB$20:$AB$44)=Y55)+0,(($AA$20:$AA$44)=X55)+0,($AC$20:$AC$44))</f>
        <v>0</v>
      </c>
      <c r="AF55" s="177">
        <f t="shared" ref="AF55" si="4">AD55+AE55</f>
        <v>0</v>
      </c>
      <c r="AH55" s="77"/>
    </row>
    <row r="56" spans="1:34" x14ac:dyDescent="0.3">
      <c r="K56" s="216"/>
      <c r="X56" s="76"/>
      <c r="Y56" s="181"/>
      <c r="Z56" s="182"/>
      <c r="AA56" s="183"/>
      <c r="AB56" s="71"/>
      <c r="AD56" s="71">
        <f t="shared" si="3"/>
        <v>0</v>
      </c>
      <c r="AE56" s="71">
        <f t="shared" ref="AE56:AE73" si="5">SUMPRODUCT((($AB$20:$AB$44)=Y56)+0,(($AA$20:$AA$44)=X56)+0,($AC$20:$AC$44))</f>
        <v>0</v>
      </c>
      <c r="AF56" s="177">
        <f>ABS(AD56+AE56)</f>
        <v>0</v>
      </c>
      <c r="AG56" s="139">
        <f>AA56-AF56</f>
        <v>0</v>
      </c>
      <c r="AH56" s="77"/>
    </row>
    <row r="57" spans="1:34" x14ac:dyDescent="0.3">
      <c r="K57" s="216"/>
      <c r="X57" s="76"/>
      <c r="Y57" s="181"/>
      <c r="Z57" s="184"/>
      <c r="AA57" s="183"/>
      <c r="AB57" s="71"/>
      <c r="AD57" s="71">
        <f t="shared" si="3"/>
        <v>0</v>
      </c>
      <c r="AE57" s="71">
        <f t="shared" si="5"/>
        <v>0</v>
      </c>
      <c r="AF57" s="177">
        <f t="shared" ref="AF57:AF73" si="6">ABS(AD57+AE57)</f>
        <v>0</v>
      </c>
      <c r="AG57" s="139">
        <f t="shared" ref="AG57:AG73" si="7">AA57-AF57</f>
        <v>0</v>
      </c>
      <c r="AH57" s="77"/>
    </row>
    <row r="58" spans="1:34" ht="15" thickBot="1" x14ac:dyDescent="0.35">
      <c r="A58" t="s">
        <v>137</v>
      </c>
      <c r="B58" s="59" t="s">
        <v>146</v>
      </c>
      <c r="X58" s="76"/>
      <c r="Y58" s="181"/>
      <c r="Z58" s="184"/>
      <c r="AA58" s="183"/>
      <c r="AB58" s="71"/>
      <c r="AD58" s="71">
        <f t="shared" si="3"/>
        <v>0</v>
      </c>
      <c r="AE58" s="71">
        <f t="shared" si="5"/>
        <v>0</v>
      </c>
      <c r="AF58" s="177">
        <f t="shared" si="6"/>
        <v>0</v>
      </c>
      <c r="AG58" s="139">
        <f t="shared" si="7"/>
        <v>0</v>
      </c>
      <c r="AH58" s="77"/>
    </row>
    <row r="59" spans="1:34" x14ac:dyDescent="0.3">
      <c r="A59" s="163">
        <f>COUNTIF($C$20:$C$44,B59)</f>
        <v>0</v>
      </c>
      <c r="B59" s="164">
        <v>1</v>
      </c>
      <c r="X59" s="76"/>
      <c r="Y59" s="178"/>
      <c r="Z59" s="179"/>
      <c r="AA59" s="183"/>
      <c r="AB59" s="71"/>
      <c r="AD59" s="71">
        <f t="shared" si="3"/>
        <v>0</v>
      </c>
      <c r="AE59" s="71">
        <f t="shared" si="5"/>
        <v>0</v>
      </c>
      <c r="AF59" s="177">
        <f t="shared" si="6"/>
        <v>0</v>
      </c>
      <c r="AG59" s="139">
        <f t="shared" si="7"/>
        <v>0</v>
      </c>
      <c r="AH59" s="77"/>
    </row>
    <row r="60" spans="1:34" x14ac:dyDescent="0.3">
      <c r="A60" s="165">
        <f t="shared" ref="A60:A83" si="8">COUNTIF($C$20:$C$44,B60)</f>
        <v>0</v>
      </c>
      <c r="B60" s="164">
        <v>2</v>
      </c>
      <c r="X60" s="76"/>
      <c r="Y60" s="181"/>
      <c r="Z60" s="182"/>
      <c r="AA60" s="183"/>
      <c r="AB60" s="71"/>
      <c r="AD60" s="71">
        <f>SUMPRODUCT((($Y$20:$Y$44)=Y60)+0,(($X$20:$X$44)=X60)+0,($Z$20:$Z$44))</f>
        <v>0</v>
      </c>
      <c r="AE60" s="71">
        <f t="shared" si="5"/>
        <v>0</v>
      </c>
      <c r="AF60" s="177">
        <f t="shared" si="6"/>
        <v>0</v>
      </c>
      <c r="AG60" s="139">
        <f t="shared" si="7"/>
        <v>0</v>
      </c>
      <c r="AH60" s="77"/>
    </row>
    <row r="61" spans="1:34" x14ac:dyDescent="0.3">
      <c r="A61" s="165">
        <f t="shared" si="8"/>
        <v>0</v>
      </c>
      <c r="B61" s="164">
        <v>3</v>
      </c>
      <c r="X61" s="76"/>
      <c r="Y61" s="181"/>
      <c r="Z61" s="182"/>
      <c r="AA61" s="183"/>
      <c r="AB61" s="71"/>
      <c r="AD61" s="71">
        <f>SUMPRODUCT((($Y$20:$Y$44)=Y61)+0,(($X$20:$X$44)=X61)+0,($Z$20:$Z$44))</f>
        <v>0</v>
      </c>
      <c r="AE61" s="71">
        <f t="shared" si="5"/>
        <v>0</v>
      </c>
      <c r="AF61" s="177">
        <f t="shared" si="6"/>
        <v>0</v>
      </c>
      <c r="AG61" s="139">
        <f t="shared" si="7"/>
        <v>0</v>
      </c>
      <c r="AH61" s="77"/>
    </row>
    <row r="62" spans="1:34" x14ac:dyDescent="0.3">
      <c r="A62" s="165">
        <f t="shared" si="8"/>
        <v>0</v>
      </c>
      <c r="B62" s="164">
        <v>4</v>
      </c>
      <c r="X62" s="76"/>
      <c r="Y62" s="178"/>
      <c r="Z62" s="179"/>
      <c r="AA62" s="183"/>
      <c r="AB62" s="71"/>
      <c r="AD62" s="71">
        <f t="shared" ref="AD62:AD73" si="9">SUMPRODUCT((($Y$20:$Y$44)=Y62)+0,(($X$20:$X$44)=X62)+0,($Z$20:$Z$44))</f>
        <v>0</v>
      </c>
      <c r="AE62" s="71">
        <f t="shared" si="5"/>
        <v>0</v>
      </c>
      <c r="AF62" s="177">
        <f t="shared" si="6"/>
        <v>0</v>
      </c>
      <c r="AG62" s="139">
        <f t="shared" si="7"/>
        <v>0</v>
      </c>
      <c r="AH62" s="77"/>
    </row>
    <row r="63" spans="1:34" x14ac:dyDescent="0.3">
      <c r="A63" s="165">
        <f t="shared" si="8"/>
        <v>0</v>
      </c>
      <c r="B63" s="164">
        <v>5</v>
      </c>
      <c r="X63" s="76"/>
      <c r="Y63" s="178"/>
      <c r="Z63" s="179"/>
      <c r="AA63" s="183"/>
      <c r="AB63" s="71"/>
      <c r="AD63" s="71">
        <f t="shared" si="9"/>
        <v>0</v>
      </c>
      <c r="AE63" s="71">
        <f t="shared" si="5"/>
        <v>0</v>
      </c>
      <c r="AF63" s="177">
        <f t="shared" si="6"/>
        <v>0</v>
      </c>
      <c r="AG63" s="139">
        <f t="shared" si="7"/>
        <v>0</v>
      </c>
      <c r="AH63" s="77"/>
    </row>
    <row r="64" spans="1:34" x14ac:dyDescent="0.3">
      <c r="A64" s="165">
        <f t="shared" si="8"/>
        <v>0</v>
      </c>
      <c r="B64" s="164">
        <v>6</v>
      </c>
      <c r="X64" s="76"/>
      <c r="Y64" s="181"/>
      <c r="Z64" s="182"/>
      <c r="AA64" s="183"/>
      <c r="AB64" s="71"/>
      <c r="AD64" s="71">
        <f t="shared" si="9"/>
        <v>0</v>
      </c>
      <c r="AE64" s="71">
        <f t="shared" si="5"/>
        <v>0</v>
      </c>
      <c r="AF64" s="177">
        <f t="shared" si="6"/>
        <v>0</v>
      </c>
      <c r="AG64" s="139">
        <f t="shared" si="7"/>
        <v>0</v>
      </c>
      <c r="AH64" s="77"/>
    </row>
    <row r="65" spans="1:34" x14ac:dyDescent="0.3">
      <c r="A65" s="165">
        <f t="shared" si="8"/>
        <v>0</v>
      </c>
      <c r="B65" s="164">
        <v>7</v>
      </c>
      <c r="X65" s="76"/>
      <c r="Y65" s="181"/>
      <c r="Z65" s="182"/>
      <c r="AA65" s="183"/>
      <c r="AB65" s="71"/>
      <c r="AD65" s="71">
        <f t="shared" si="9"/>
        <v>0</v>
      </c>
      <c r="AE65" s="71">
        <f t="shared" si="5"/>
        <v>0</v>
      </c>
      <c r="AF65" s="177">
        <f t="shared" si="6"/>
        <v>0</v>
      </c>
      <c r="AG65" s="139">
        <f t="shared" si="7"/>
        <v>0</v>
      </c>
      <c r="AH65" s="77"/>
    </row>
    <row r="66" spans="1:34" x14ac:dyDescent="0.3">
      <c r="A66" s="165">
        <f t="shared" si="8"/>
        <v>0</v>
      </c>
      <c r="B66" s="164">
        <v>8</v>
      </c>
      <c r="X66" s="76"/>
      <c r="Y66" s="181"/>
      <c r="Z66" s="182"/>
      <c r="AA66" s="183"/>
      <c r="AB66" s="71"/>
      <c r="AD66" s="71">
        <f t="shared" si="9"/>
        <v>0</v>
      </c>
      <c r="AE66" s="71">
        <f t="shared" si="5"/>
        <v>0</v>
      </c>
      <c r="AF66" s="177">
        <f t="shared" si="6"/>
        <v>0</v>
      </c>
      <c r="AG66" s="139">
        <f t="shared" si="7"/>
        <v>0</v>
      </c>
      <c r="AH66" s="77"/>
    </row>
    <row r="67" spans="1:34" x14ac:dyDescent="0.3">
      <c r="A67" s="165">
        <f t="shared" si="8"/>
        <v>0</v>
      </c>
      <c r="B67" s="164">
        <v>9</v>
      </c>
      <c r="X67" s="76"/>
      <c r="Y67" s="181"/>
      <c r="Z67" s="184"/>
      <c r="AA67" s="183"/>
      <c r="AB67" s="71"/>
      <c r="AD67" s="71">
        <f t="shared" si="9"/>
        <v>0</v>
      </c>
      <c r="AE67" s="71">
        <f t="shared" si="5"/>
        <v>0</v>
      </c>
      <c r="AF67" s="177">
        <f t="shared" si="6"/>
        <v>0</v>
      </c>
      <c r="AG67" s="139">
        <f t="shared" si="7"/>
        <v>0</v>
      </c>
      <c r="AH67" s="77"/>
    </row>
    <row r="68" spans="1:34" x14ac:dyDescent="0.3">
      <c r="A68" s="165">
        <f t="shared" si="8"/>
        <v>0</v>
      </c>
      <c r="B68" s="164">
        <v>10</v>
      </c>
      <c r="X68" s="76"/>
      <c r="Y68" s="178"/>
      <c r="Z68" s="179"/>
      <c r="AA68" s="183"/>
      <c r="AB68" s="71"/>
      <c r="AD68" s="71">
        <f t="shared" si="9"/>
        <v>0</v>
      </c>
      <c r="AE68" s="71">
        <f t="shared" si="5"/>
        <v>0</v>
      </c>
      <c r="AF68" s="177">
        <f t="shared" si="6"/>
        <v>0</v>
      </c>
      <c r="AG68" s="139">
        <f t="shared" si="7"/>
        <v>0</v>
      </c>
      <c r="AH68" s="77"/>
    </row>
    <row r="69" spans="1:34" x14ac:dyDescent="0.3">
      <c r="A69" s="165">
        <f t="shared" si="8"/>
        <v>0</v>
      </c>
      <c r="B69" s="164">
        <v>11</v>
      </c>
      <c r="X69" s="76"/>
      <c r="Y69" s="181"/>
      <c r="Z69" s="182"/>
      <c r="AA69" s="183"/>
      <c r="AB69" s="71"/>
      <c r="AD69" s="71">
        <f t="shared" si="9"/>
        <v>0</v>
      </c>
      <c r="AE69" s="71">
        <f t="shared" si="5"/>
        <v>0</v>
      </c>
      <c r="AF69" s="177">
        <f t="shared" si="6"/>
        <v>0</v>
      </c>
      <c r="AG69" s="139">
        <f t="shared" si="7"/>
        <v>0</v>
      </c>
      <c r="AH69" s="77"/>
    </row>
    <row r="70" spans="1:34" x14ac:dyDescent="0.3">
      <c r="A70" s="165">
        <f t="shared" si="8"/>
        <v>0</v>
      </c>
      <c r="B70" s="164">
        <v>12</v>
      </c>
      <c r="X70" s="76"/>
      <c r="Y70" s="178"/>
      <c r="Z70" s="179"/>
      <c r="AA70" s="183"/>
      <c r="AB70" s="71"/>
      <c r="AD70" s="71">
        <f t="shared" si="9"/>
        <v>0</v>
      </c>
      <c r="AE70" s="71">
        <f t="shared" si="5"/>
        <v>0</v>
      </c>
      <c r="AF70" s="177">
        <f t="shared" si="6"/>
        <v>0</v>
      </c>
      <c r="AG70" s="139">
        <f t="shared" si="7"/>
        <v>0</v>
      </c>
      <c r="AH70" s="77"/>
    </row>
    <row r="71" spans="1:34" x14ac:dyDescent="0.3">
      <c r="A71" s="165">
        <f t="shared" si="8"/>
        <v>0</v>
      </c>
      <c r="B71" s="164">
        <v>13</v>
      </c>
      <c r="X71" s="76"/>
      <c r="Y71" s="181"/>
      <c r="Z71" s="182"/>
      <c r="AA71" s="183"/>
      <c r="AB71" s="71"/>
      <c r="AD71" s="71">
        <f t="shared" si="9"/>
        <v>0</v>
      </c>
      <c r="AE71" s="71">
        <f t="shared" si="5"/>
        <v>0</v>
      </c>
      <c r="AF71" s="177">
        <f t="shared" si="6"/>
        <v>0</v>
      </c>
      <c r="AG71" s="139">
        <f t="shared" si="7"/>
        <v>0</v>
      </c>
      <c r="AH71" s="77"/>
    </row>
    <row r="72" spans="1:34" x14ac:dyDescent="0.3">
      <c r="A72" s="165">
        <f t="shared" si="8"/>
        <v>0</v>
      </c>
      <c r="B72" s="164">
        <v>14</v>
      </c>
      <c r="X72" s="76"/>
      <c r="Y72" s="181"/>
      <c r="Z72" s="182"/>
      <c r="AA72" s="183"/>
      <c r="AB72" s="71"/>
      <c r="AD72" s="71">
        <f t="shared" si="9"/>
        <v>0</v>
      </c>
      <c r="AE72" s="71">
        <f t="shared" si="5"/>
        <v>0</v>
      </c>
      <c r="AF72" s="177">
        <f t="shared" si="6"/>
        <v>0</v>
      </c>
      <c r="AG72" s="139">
        <f t="shared" si="7"/>
        <v>0</v>
      </c>
      <c r="AH72" s="77"/>
    </row>
    <row r="73" spans="1:34" x14ac:dyDescent="0.3">
      <c r="A73" s="165">
        <f t="shared" si="8"/>
        <v>0</v>
      </c>
      <c r="B73" s="164">
        <v>15</v>
      </c>
      <c r="X73" s="76"/>
      <c r="Y73" s="181"/>
      <c r="Z73" s="185"/>
      <c r="AA73" s="183"/>
      <c r="AB73" s="71"/>
      <c r="AD73" s="71">
        <f t="shared" si="9"/>
        <v>0</v>
      </c>
      <c r="AE73" s="71">
        <f t="shared" si="5"/>
        <v>0</v>
      </c>
      <c r="AF73" s="177">
        <f t="shared" si="6"/>
        <v>0</v>
      </c>
      <c r="AG73" s="139">
        <f t="shared" si="7"/>
        <v>0</v>
      </c>
      <c r="AH73" s="77"/>
    </row>
    <row r="74" spans="1:34" ht="15" thickBot="1" x14ac:dyDescent="0.35">
      <c r="A74" s="165">
        <f t="shared" si="8"/>
        <v>0</v>
      </c>
      <c r="B74" s="164">
        <v>16</v>
      </c>
      <c r="X74" s="76"/>
      <c r="Y74" s="186" t="s">
        <v>147</v>
      </c>
      <c r="Z74" s="187">
        <f>SUM(Z55:Z73)</f>
        <v>0</v>
      </c>
      <c r="AA74" s="188">
        <f>SUM(AA56:AA73)</f>
        <v>0</v>
      </c>
      <c r="AB74" s="139"/>
      <c r="AC74"/>
      <c r="AD74" s="189">
        <f>SUM(AD55:AD73)</f>
        <v>0</v>
      </c>
      <c r="AE74" s="189">
        <f>SUM(AE55:AE73)</f>
        <v>0</v>
      </c>
      <c r="AF74" s="190">
        <f>SUM(AF55:AF73)</f>
        <v>0</v>
      </c>
      <c r="AH74" s="77"/>
    </row>
    <row r="75" spans="1:34" ht="15" thickTop="1" x14ac:dyDescent="0.3">
      <c r="A75" s="165">
        <f t="shared" si="8"/>
        <v>0</v>
      </c>
      <c r="B75" s="164">
        <v>17</v>
      </c>
      <c r="X75" s="76"/>
      <c r="Z75"/>
      <c r="AC75"/>
      <c r="AE75" s="139">
        <f>AE74-AC45</f>
        <v>0</v>
      </c>
      <c r="AH75" s="77"/>
    </row>
    <row r="76" spans="1:34" ht="15" thickBot="1" x14ac:dyDescent="0.35">
      <c r="A76" s="165">
        <f t="shared" si="8"/>
        <v>0</v>
      </c>
      <c r="B76" s="164">
        <v>18</v>
      </c>
      <c r="X76" s="78"/>
      <c r="Y76" s="79"/>
      <c r="Z76" s="191"/>
      <c r="AA76" s="79"/>
      <c r="AB76" s="79"/>
      <c r="AC76" s="191"/>
      <c r="AD76" s="79"/>
      <c r="AE76" s="192"/>
      <c r="AF76" s="79"/>
      <c r="AG76" s="79"/>
      <c r="AH76" s="80"/>
    </row>
    <row r="77" spans="1:34" x14ac:dyDescent="0.3">
      <c r="A77" s="165">
        <f t="shared" si="8"/>
        <v>0</v>
      </c>
      <c r="B77" s="164">
        <v>19</v>
      </c>
    </row>
    <row r="78" spans="1:34" x14ac:dyDescent="0.3">
      <c r="A78" s="165">
        <f t="shared" si="8"/>
        <v>0</v>
      </c>
      <c r="B78" s="164">
        <v>20</v>
      </c>
    </row>
    <row r="79" spans="1:34" x14ac:dyDescent="0.3">
      <c r="A79" s="165">
        <f t="shared" si="8"/>
        <v>0</v>
      </c>
      <c r="B79" s="164">
        <v>21</v>
      </c>
      <c r="AE79" s="71"/>
    </row>
    <row r="80" spans="1:34" x14ac:dyDescent="0.3">
      <c r="A80" s="165">
        <f t="shared" si="8"/>
        <v>0</v>
      </c>
      <c r="B80" s="164">
        <v>23</v>
      </c>
      <c r="AE80" s="71"/>
    </row>
    <row r="81" spans="1:31" x14ac:dyDescent="0.3">
      <c r="A81" s="165">
        <f t="shared" si="8"/>
        <v>0</v>
      </c>
      <c r="B81" s="164">
        <v>23</v>
      </c>
      <c r="AE81" s="71"/>
    </row>
    <row r="82" spans="1:31" x14ac:dyDescent="0.3">
      <c r="A82" s="165">
        <f t="shared" si="8"/>
        <v>0</v>
      </c>
      <c r="B82" s="164">
        <v>24</v>
      </c>
      <c r="AE82" s="139"/>
    </row>
    <row r="83" spans="1:31" ht="15" thickBot="1" x14ac:dyDescent="0.35">
      <c r="A83" s="172">
        <f t="shared" si="8"/>
        <v>0</v>
      </c>
      <c r="B83" s="164">
        <v>25</v>
      </c>
      <c r="AE83" s="71"/>
    </row>
    <row r="85" spans="1:31" x14ac:dyDescent="0.3">
      <c r="AE85" s="193"/>
    </row>
  </sheetData>
  <mergeCells count="8">
    <mergeCell ref="AD52:AE52"/>
    <mergeCell ref="X17:AC17"/>
    <mergeCell ref="X16:AC16"/>
    <mergeCell ref="B18:G18"/>
    <mergeCell ref="M18:U18"/>
    <mergeCell ref="X18:Z18"/>
    <mergeCell ref="AA18:AC18"/>
    <mergeCell ref="X50:AH5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57ED0-38A7-467C-A8E5-721082C48EDD}">
  <sheetPr codeName="Sheet4">
    <tabColor rgb="FFFFCCFF"/>
  </sheetPr>
  <dimension ref="A1:K15"/>
  <sheetViews>
    <sheetView zoomScale="80" zoomScaleNormal="80" workbookViewId="0">
      <selection activeCell="G18" sqref="G18"/>
    </sheetView>
  </sheetViews>
  <sheetFormatPr defaultRowHeight="14.4" x14ac:dyDescent="0.3"/>
  <cols>
    <col min="1" max="1" width="21.5546875" bestFit="1" customWidth="1"/>
    <col min="2" max="2" width="23.5546875" bestFit="1" customWidth="1"/>
    <col min="3" max="3" width="15.33203125" bestFit="1" customWidth="1"/>
    <col min="4" max="4" width="15.44140625" bestFit="1" customWidth="1"/>
    <col min="5" max="5" width="11.33203125" bestFit="1" customWidth="1"/>
    <col min="6" max="6" width="19" bestFit="1" customWidth="1"/>
    <col min="7" max="7" width="11.5546875" bestFit="1" customWidth="1"/>
    <col min="8" max="8" width="14" bestFit="1" customWidth="1"/>
    <col min="9" max="9" width="14.44140625" bestFit="1" customWidth="1"/>
    <col min="10" max="10" width="13.44140625" bestFit="1" customWidth="1"/>
    <col min="11" max="11" width="14.44140625" bestFit="1" customWidth="1"/>
  </cols>
  <sheetData>
    <row r="1" spans="1:11" x14ac:dyDescent="0.3">
      <c r="A1" s="230" t="s">
        <v>130</v>
      </c>
      <c r="B1" s="230" t="s">
        <v>152</v>
      </c>
      <c r="C1" s="230" t="s">
        <v>153</v>
      </c>
      <c r="D1" s="230" t="s">
        <v>154</v>
      </c>
      <c r="E1" s="230" t="s">
        <v>155</v>
      </c>
      <c r="F1" s="230" t="s">
        <v>144</v>
      </c>
      <c r="G1" s="230" t="s">
        <v>156</v>
      </c>
      <c r="H1" s="230" t="s">
        <v>157</v>
      </c>
      <c r="I1" s="230" t="s">
        <v>158</v>
      </c>
      <c r="J1" s="230" t="s">
        <v>159</v>
      </c>
      <c r="K1" s="230" t="s">
        <v>160</v>
      </c>
    </row>
    <row r="2" spans="1:11" x14ac:dyDescent="0.3">
      <c r="C2">
        <v>1</v>
      </c>
      <c r="D2" t="s">
        <v>414</v>
      </c>
      <c r="F2" t="s">
        <v>195</v>
      </c>
      <c r="G2" s="231"/>
      <c r="I2" t="s">
        <v>197</v>
      </c>
      <c r="J2" s="71">
        <v>0.22</v>
      </c>
      <c r="K2" s="71">
        <v>0.22</v>
      </c>
    </row>
    <row r="3" spans="1:11" x14ac:dyDescent="0.3">
      <c r="C3">
        <v>2</v>
      </c>
      <c r="D3" t="s">
        <v>414</v>
      </c>
      <c r="F3" t="s">
        <v>218</v>
      </c>
      <c r="G3" s="231"/>
      <c r="I3" t="s">
        <v>192</v>
      </c>
      <c r="J3" s="71">
        <v>153087.14000000001</v>
      </c>
      <c r="K3" s="71">
        <v>-153087.14000000001</v>
      </c>
    </row>
    <row r="4" spans="1:11" x14ac:dyDescent="0.3">
      <c r="C4">
        <v>3</v>
      </c>
      <c r="D4" t="s">
        <v>414</v>
      </c>
      <c r="F4" t="s">
        <v>195</v>
      </c>
      <c r="G4" s="231"/>
      <c r="I4" t="s">
        <v>197</v>
      </c>
      <c r="J4" s="71">
        <v>2334745.2200000002</v>
      </c>
      <c r="K4" s="71">
        <v>2334745.2200000002</v>
      </c>
    </row>
    <row r="5" spans="1:11" x14ac:dyDescent="0.3">
      <c r="C5">
        <v>4</v>
      </c>
      <c r="D5" t="s">
        <v>414</v>
      </c>
      <c r="F5" t="s">
        <v>218</v>
      </c>
      <c r="G5" s="231"/>
      <c r="I5" t="s">
        <v>192</v>
      </c>
      <c r="J5" s="71">
        <v>1926373.08</v>
      </c>
      <c r="K5" s="71">
        <v>-1926373.08</v>
      </c>
    </row>
    <row r="6" spans="1:11" x14ac:dyDescent="0.3">
      <c r="C6">
        <v>5</v>
      </c>
      <c r="D6" t="s">
        <v>414</v>
      </c>
      <c r="F6" t="s">
        <v>218</v>
      </c>
      <c r="G6" s="231"/>
      <c r="I6" t="s">
        <v>192</v>
      </c>
      <c r="J6" s="71">
        <v>255285</v>
      </c>
      <c r="K6" s="71">
        <v>-255285</v>
      </c>
    </row>
    <row r="7" spans="1:11" x14ac:dyDescent="0.3">
      <c r="C7">
        <v>6</v>
      </c>
      <c r="D7" t="s">
        <v>414</v>
      </c>
      <c r="F7" t="s">
        <v>415</v>
      </c>
      <c r="G7" s="231"/>
      <c r="I7" t="s">
        <v>192</v>
      </c>
      <c r="J7" s="71">
        <v>0.22</v>
      </c>
      <c r="K7" s="71">
        <v>-0.22</v>
      </c>
    </row>
    <row r="8" spans="1:11" x14ac:dyDescent="0.3">
      <c r="C8">
        <v>7</v>
      </c>
      <c r="D8" t="s">
        <v>414</v>
      </c>
      <c r="F8" t="s">
        <v>290</v>
      </c>
      <c r="G8" s="231"/>
      <c r="I8" t="s">
        <v>192</v>
      </c>
      <c r="J8" s="71">
        <v>379.01</v>
      </c>
      <c r="K8" s="71">
        <v>-379.01</v>
      </c>
    </row>
    <row r="9" spans="1:11" x14ac:dyDescent="0.3">
      <c r="C9">
        <v>8</v>
      </c>
      <c r="D9" t="s">
        <v>414</v>
      </c>
      <c r="F9" t="s">
        <v>416</v>
      </c>
      <c r="G9" s="231"/>
      <c r="I9" t="s">
        <v>197</v>
      </c>
      <c r="J9" s="71">
        <v>9342.44</v>
      </c>
      <c r="K9" s="71">
        <v>9342.44</v>
      </c>
    </row>
    <row r="10" spans="1:11" x14ac:dyDescent="0.3">
      <c r="C10">
        <v>9</v>
      </c>
      <c r="D10" t="s">
        <v>414</v>
      </c>
      <c r="F10" t="s">
        <v>416</v>
      </c>
      <c r="G10" s="231"/>
      <c r="I10" t="s">
        <v>197</v>
      </c>
      <c r="J10" s="71">
        <v>379.01</v>
      </c>
      <c r="K10" s="71">
        <v>379.01</v>
      </c>
    </row>
    <row r="11" spans="1:11" x14ac:dyDescent="0.3">
      <c r="C11">
        <v>10</v>
      </c>
      <c r="D11" t="s">
        <v>414</v>
      </c>
      <c r="F11" t="s">
        <v>290</v>
      </c>
      <c r="G11" s="231"/>
      <c r="I11" t="s">
        <v>192</v>
      </c>
      <c r="J11" s="71">
        <v>9342.44</v>
      </c>
      <c r="K11" s="71">
        <v>-9342.44</v>
      </c>
    </row>
    <row r="12" spans="1:11" x14ac:dyDescent="0.3">
      <c r="C12">
        <v>1</v>
      </c>
      <c r="D12" t="s">
        <v>414</v>
      </c>
      <c r="F12" t="s">
        <v>218</v>
      </c>
      <c r="G12" s="231"/>
      <c r="I12" t="s">
        <v>192</v>
      </c>
      <c r="J12" s="71">
        <v>143606.01</v>
      </c>
      <c r="K12" s="71">
        <v>-143606.01</v>
      </c>
    </row>
    <row r="13" spans="1:11" x14ac:dyDescent="0.3">
      <c r="C13">
        <v>2</v>
      </c>
      <c r="D13" t="s">
        <v>414</v>
      </c>
      <c r="F13" t="s">
        <v>195</v>
      </c>
      <c r="G13" s="231"/>
      <c r="I13" t="s">
        <v>197</v>
      </c>
      <c r="J13" s="71">
        <v>143606.01</v>
      </c>
      <c r="K13" s="71">
        <v>143606.01</v>
      </c>
    </row>
    <row r="14" spans="1:11" ht="15" thickBot="1" x14ac:dyDescent="0.35">
      <c r="J14" s="233">
        <f>SUM(J2:J13)</f>
        <v>4976145.8</v>
      </c>
      <c r="K14" s="233">
        <f>SUM(K2:K13)</f>
        <v>0</v>
      </c>
    </row>
    <row r="15" spans="1:11" ht="15" thickTop="1"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ABFFB-41AB-405D-A8A1-90E21B4DBBF6}">
  <sheetPr codeName="Sheet5">
    <tabColor rgb="FFFFFFCC"/>
  </sheetPr>
  <dimension ref="A1:AK139"/>
  <sheetViews>
    <sheetView zoomScale="80" zoomScaleNormal="80" workbookViewId="0">
      <pane ySplit="1" topLeftCell="A115" activePane="bottomLeft" state="frozen"/>
      <selection pane="bottomLeft" activeCell="AD146" sqref="AD146"/>
    </sheetView>
  </sheetViews>
  <sheetFormatPr defaultRowHeight="14.4" x14ac:dyDescent="0.3"/>
  <cols>
    <col min="1" max="1" width="17.44140625" bestFit="1" customWidth="1"/>
    <col min="2" max="2" width="21.5546875" bestFit="1" customWidth="1"/>
    <col min="3" max="3" width="16" bestFit="1" customWidth="1"/>
    <col min="4" max="4" width="17.33203125" bestFit="1" customWidth="1"/>
    <col min="5" max="5" width="15.33203125" bestFit="1" customWidth="1"/>
    <col min="6" max="6" width="19.6640625" bestFit="1" customWidth="1"/>
    <col min="7" max="7" width="20.6640625" bestFit="1" customWidth="1"/>
    <col min="8" max="8" width="19.44140625" bestFit="1" customWidth="1"/>
    <col min="9" max="9" width="18.6640625" bestFit="1" customWidth="1"/>
    <col min="10" max="12" width="19.6640625" bestFit="1" customWidth="1"/>
    <col min="13" max="13" width="18.6640625" bestFit="1" customWidth="1"/>
    <col min="14" max="14" width="26.33203125" bestFit="1" customWidth="1"/>
    <col min="15" max="15" width="18" bestFit="1" customWidth="1"/>
    <col min="16" max="16" width="29.88671875" bestFit="1" customWidth="1"/>
    <col min="17" max="17" width="21.33203125" bestFit="1" customWidth="1"/>
    <col min="18" max="18" width="21.5546875" bestFit="1" customWidth="1"/>
    <col min="19" max="19" width="16.88671875" bestFit="1" customWidth="1"/>
    <col min="20" max="20" width="25.109375" bestFit="1" customWidth="1"/>
    <col min="21" max="21" width="17.33203125" bestFit="1" customWidth="1"/>
    <col min="22" max="22" width="31.88671875" bestFit="1" customWidth="1"/>
    <col min="23" max="23" width="20.6640625" bestFit="1" customWidth="1"/>
    <col min="24" max="24" width="13.44140625" style="71" bestFit="1" customWidth="1"/>
    <col min="25" max="25" width="18.6640625" style="71" bestFit="1" customWidth="1"/>
    <col min="26" max="26" width="27.6640625" bestFit="1" customWidth="1"/>
    <col min="27" max="27" width="19.6640625" bestFit="1" customWidth="1"/>
    <col min="28" max="28" width="36.109375" bestFit="1" customWidth="1"/>
    <col min="29" max="29" width="26.5546875" bestFit="1" customWidth="1"/>
    <col min="30" max="30" width="23" bestFit="1" customWidth="1"/>
    <col min="31" max="31" width="25.33203125" bestFit="1" customWidth="1"/>
    <col min="32" max="32" width="10" bestFit="1" customWidth="1"/>
    <col min="33" max="33" width="15.6640625" bestFit="1" customWidth="1"/>
    <col min="34" max="34" width="28.33203125" bestFit="1" customWidth="1"/>
    <col min="35" max="35" width="10.44140625" bestFit="1" customWidth="1"/>
    <col min="36" max="36" width="29.88671875" bestFit="1" customWidth="1"/>
    <col min="37" max="37" width="21.5546875" bestFit="1" customWidth="1"/>
  </cols>
  <sheetData>
    <row r="1" spans="1:37" x14ac:dyDescent="0.3">
      <c r="A1" s="230" t="s">
        <v>174</v>
      </c>
      <c r="B1" s="230" t="s">
        <v>175</v>
      </c>
      <c r="C1" s="230" t="s">
        <v>176</v>
      </c>
      <c r="D1" s="230" t="s">
        <v>177</v>
      </c>
      <c r="E1" s="230" t="s">
        <v>178</v>
      </c>
      <c r="F1" s="230" t="s">
        <v>179</v>
      </c>
      <c r="G1" s="230" t="s">
        <v>180</v>
      </c>
      <c r="H1" s="230" t="s">
        <v>181</v>
      </c>
      <c r="I1" s="230" t="s">
        <v>182</v>
      </c>
      <c r="J1" s="230" t="s">
        <v>183</v>
      </c>
      <c r="K1" s="230" t="s">
        <v>184</v>
      </c>
      <c r="L1" s="230" t="s">
        <v>185</v>
      </c>
      <c r="M1" s="230" t="s">
        <v>186</v>
      </c>
      <c r="N1" s="230" t="s">
        <v>187</v>
      </c>
      <c r="O1" s="230" t="s">
        <v>188</v>
      </c>
      <c r="P1" s="230" t="s">
        <v>152</v>
      </c>
      <c r="Q1" s="230" t="s">
        <v>153</v>
      </c>
      <c r="R1" s="230" t="s">
        <v>154</v>
      </c>
      <c r="S1" s="230" t="s">
        <v>155</v>
      </c>
      <c r="T1" s="230" t="s">
        <v>144</v>
      </c>
      <c r="U1" s="230" t="s">
        <v>156</v>
      </c>
      <c r="V1" s="230" t="s">
        <v>157</v>
      </c>
      <c r="W1" s="230" t="s">
        <v>158</v>
      </c>
      <c r="X1" s="232" t="s">
        <v>159</v>
      </c>
      <c r="Y1" s="232" t="s">
        <v>160</v>
      </c>
      <c r="Z1" s="230" t="s">
        <v>161</v>
      </c>
      <c r="AA1" s="230" t="s">
        <v>162</v>
      </c>
      <c r="AB1" s="230" t="s">
        <v>163</v>
      </c>
      <c r="AC1" s="230" t="s">
        <v>164</v>
      </c>
      <c r="AD1" s="230" t="s">
        <v>165</v>
      </c>
      <c r="AE1" s="230" t="s">
        <v>166</v>
      </c>
      <c r="AF1" s="230" t="s">
        <v>167</v>
      </c>
      <c r="AG1" s="230" t="s">
        <v>168</v>
      </c>
      <c r="AH1" s="230" t="s">
        <v>169</v>
      </c>
      <c r="AI1" s="230" t="s">
        <v>170</v>
      </c>
      <c r="AJ1" s="230" t="s">
        <v>171</v>
      </c>
      <c r="AK1" s="230" t="s">
        <v>172</v>
      </c>
    </row>
    <row r="2" spans="1:37" x14ac:dyDescent="0.3">
      <c r="A2" t="s">
        <v>189</v>
      </c>
      <c r="B2" t="s">
        <v>189</v>
      </c>
      <c r="C2">
        <v>11</v>
      </c>
      <c r="D2">
        <v>2019</v>
      </c>
      <c r="E2">
        <v>2020</v>
      </c>
      <c r="F2" t="s">
        <v>189</v>
      </c>
      <c r="G2">
        <v>3100</v>
      </c>
      <c r="H2">
        <v>0</v>
      </c>
      <c r="I2" t="s">
        <v>190</v>
      </c>
      <c r="J2" t="s">
        <v>191</v>
      </c>
      <c r="K2" t="s">
        <v>189</v>
      </c>
      <c r="L2" t="s">
        <v>189</v>
      </c>
      <c r="M2" t="s">
        <v>189</v>
      </c>
      <c r="N2" t="s">
        <v>192</v>
      </c>
      <c r="O2" t="s">
        <v>193</v>
      </c>
      <c r="P2">
        <v>21459979</v>
      </c>
      <c r="Q2">
        <v>1</v>
      </c>
      <c r="R2" t="s">
        <v>194</v>
      </c>
      <c r="S2">
        <v>11010004</v>
      </c>
      <c r="T2" t="s">
        <v>195</v>
      </c>
      <c r="U2" s="231">
        <v>43712</v>
      </c>
      <c r="V2" t="s">
        <v>196</v>
      </c>
      <c r="W2" t="s">
        <v>197</v>
      </c>
      <c r="X2" s="71">
        <v>73.75</v>
      </c>
      <c r="Y2" s="71">
        <v>73.75</v>
      </c>
      <c r="Z2" t="s">
        <v>198</v>
      </c>
      <c r="AA2" t="s">
        <v>199</v>
      </c>
      <c r="AB2" t="s">
        <v>200</v>
      </c>
      <c r="AC2" t="s">
        <v>189</v>
      </c>
      <c r="AE2" t="s">
        <v>201</v>
      </c>
      <c r="AF2">
        <v>310</v>
      </c>
      <c r="AG2" t="s">
        <v>189</v>
      </c>
      <c r="AH2" t="s">
        <v>202</v>
      </c>
      <c r="AI2" t="s">
        <v>189</v>
      </c>
      <c r="AJ2">
        <v>280</v>
      </c>
      <c r="AK2" t="s">
        <v>203</v>
      </c>
    </row>
    <row r="3" spans="1:37" x14ac:dyDescent="0.3">
      <c r="A3" t="s">
        <v>189</v>
      </c>
      <c r="B3" t="s">
        <v>189</v>
      </c>
      <c r="C3">
        <v>11</v>
      </c>
      <c r="D3">
        <v>2019</v>
      </c>
      <c r="E3">
        <v>2020</v>
      </c>
      <c r="F3" t="s">
        <v>189</v>
      </c>
      <c r="G3">
        <v>3100</v>
      </c>
      <c r="H3">
        <v>0</v>
      </c>
      <c r="I3" t="s">
        <v>190</v>
      </c>
      <c r="J3" t="s">
        <v>191</v>
      </c>
      <c r="K3" t="s">
        <v>189</v>
      </c>
      <c r="L3" t="s">
        <v>189</v>
      </c>
      <c r="M3" t="s">
        <v>189</v>
      </c>
      <c r="N3" t="s">
        <v>192</v>
      </c>
      <c r="O3" t="s">
        <v>193</v>
      </c>
      <c r="P3">
        <v>21518768</v>
      </c>
      <c r="Q3">
        <v>2</v>
      </c>
      <c r="R3" t="s">
        <v>194</v>
      </c>
      <c r="S3">
        <v>11010004</v>
      </c>
      <c r="T3" t="s">
        <v>195</v>
      </c>
      <c r="U3" s="231">
        <v>43717</v>
      </c>
      <c r="V3" t="s">
        <v>204</v>
      </c>
      <c r="W3" t="s">
        <v>197</v>
      </c>
      <c r="X3" s="71">
        <v>11254.5</v>
      </c>
      <c r="Y3" s="71">
        <v>11254.5</v>
      </c>
      <c r="Z3" t="s">
        <v>205</v>
      </c>
      <c r="AA3" t="s">
        <v>206</v>
      </c>
      <c r="AB3" t="s">
        <v>200</v>
      </c>
      <c r="AC3" t="s">
        <v>189</v>
      </c>
      <c r="AE3" t="s">
        <v>207</v>
      </c>
      <c r="AF3">
        <v>310</v>
      </c>
      <c r="AG3" t="s">
        <v>189</v>
      </c>
      <c r="AH3" t="s">
        <v>208</v>
      </c>
      <c r="AI3" t="s">
        <v>189</v>
      </c>
      <c r="AJ3">
        <v>280</v>
      </c>
      <c r="AK3" t="s">
        <v>203</v>
      </c>
    </row>
    <row r="4" spans="1:37" x14ac:dyDescent="0.3">
      <c r="A4" t="s">
        <v>189</v>
      </c>
      <c r="B4" t="s">
        <v>189</v>
      </c>
      <c r="C4">
        <v>11</v>
      </c>
      <c r="D4">
        <v>2019</v>
      </c>
      <c r="E4">
        <v>2020</v>
      </c>
      <c r="F4" t="s">
        <v>189</v>
      </c>
      <c r="G4">
        <v>3100</v>
      </c>
      <c r="H4">
        <v>0</v>
      </c>
      <c r="I4" t="s">
        <v>190</v>
      </c>
      <c r="J4" t="s">
        <v>191</v>
      </c>
      <c r="K4" t="s">
        <v>189</v>
      </c>
      <c r="L4" t="s">
        <v>189</v>
      </c>
      <c r="M4" t="s">
        <v>189</v>
      </c>
      <c r="N4" t="s">
        <v>192</v>
      </c>
      <c r="O4" t="s">
        <v>193</v>
      </c>
      <c r="P4">
        <v>21744606</v>
      </c>
      <c r="Q4">
        <v>1</v>
      </c>
      <c r="R4" t="s">
        <v>209</v>
      </c>
      <c r="S4">
        <v>11010004</v>
      </c>
      <c r="T4" t="s">
        <v>195</v>
      </c>
      <c r="U4" s="231">
        <v>43732</v>
      </c>
      <c r="V4" t="s">
        <v>210</v>
      </c>
      <c r="W4" t="s">
        <v>197</v>
      </c>
      <c r="X4" s="71">
        <v>10349.459999999999</v>
      </c>
      <c r="Y4" s="71">
        <v>10349.459999999999</v>
      </c>
      <c r="Z4" t="s">
        <v>211</v>
      </c>
      <c r="AA4" t="s">
        <v>212</v>
      </c>
      <c r="AB4" t="s">
        <v>213</v>
      </c>
      <c r="AC4">
        <v>1292395</v>
      </c>
      <c r="AE4" t="s">
        <v>189</v>
      </c>
      <c r="AF4" t="s">
        <v>189</v>
      </c>
      <c r="AG4" t="s">
        <v>213</v>
      </c>
      <c r="AH4" t="s">
        <v>189</v>
      </c>
      <c r="AI4" t="s">
        <v>189</v>
      </c>
      <c r="AJ4">
        <v>280</v>
      </c>
      <c r="AK4" t="s">
        <v>203</v>
      </c>
    </row>
    <row r="5" spans="1:37" x14ac:dyDescent="0.3">
      <c r="A5" t="s">
        <v>189</v>
      </c>
      <c r="B5" t="s">
        <v>189</v>
      </c>
      <c r="C5">
        <v>11</v>
      </c>
      <c r="D5">
        <v>2019</v>
      </c>
      <c r="E5">
        <v>2020</v>
      </c>
      <c r="F5" t="s">
        <v>189</v>
      </c>
      <c r="G5">
        <v>3100</v>
      </c>
      <c r="H5">
        <v>0</v>
      </c>
      <c r="I5" t="s">
        <v>190</v>
      </c>
      <c r="J5" t="s">
        <v>191</v>
      </c>
      <c r="K5" t="s">
        <v>189</v>
      </c>
      <c r="L5" t="s">
        <v>189</v>
      </c>
      <c r="M5" t="s">
        <v>189</v>
      </c>
      <c r="N5" t="s">
        <v>192</v>
      </c>
      <c r="O5" t="s">
        <v>193</v>
      </c>
      <c r="P5">
        <v>21749063</v>
      </c>
      <c r="Q5">
        <v>2</v>
      </c>
      <c r="R5" t="s">
        <v>194</v>
      </c>
      <c r="S5">
        <v>11010004</v>
      </c>
      <c r="T5" t="s">
        <v>195</v>
      </c>
      <c r="U5" s="231">
        <v>43733</v>
      </c>
      <c r="V5" t="s">
        <v>214</v>
      </c>
      <c r="W5" t="s">
        <v>197</v>
      </c>
      <c r="X5" s="71">
        <v>82707.72</v>
      </c>
      <c r="Y5" s="71">
        <v>82707.72</v>
      </c>
      <c r="Z5" t="s">
        <v>215</v>
      </c>
      <c r="AA5" t="s">
        <v>216</v>
      </c>
      <c r="AB5" t="s">
        <v>200</v>
      </c>
      <c r="AC5" t="s">
        <v>189</v>
      </c>
      <c r="AE5" t="s">
        <v>217</v>
      </c>
      <c r="AF5">
        <v>310</v>
      </c>
      <c r="AG5" t="s">
        <v>189</v>
      </c>
      <c r="AH5" t="s">
        <v>208</v>
      </c>
      <c r="AI5" t="s">
        <v>189</v>
      </c>
      <c r="AJ5">
        <v>280</v>
      </c>
      <c r="AK5" t="s">
        <v>203</v>
      </c>
    </row>
    <row r="6" spans="1:37" x14ac:dyDescent="0.3">
      <c r="A6" t="s">
        <v>189</v>
      </c>
      <c r="B6" t="s">
        <v>189</v>
      </c>
      <c r="C6">
        <v>11</v>
      </c>
      <c r="D6">
        <v>2019</v>
      </c>
      <c r="E6">
        <v>2020</v>
      </c>
      <c r="F6" t="s">
        <v>189</v>
      </c>
      <c r="G6">
        <v>3100</v>
      </c>
      <c r="H6">
        <v>0</v>
      </c>
      <c r="I6" t="s">
        <v>190</v>
      </c>
      <c r="J6" t="s">
        <v>191</v>
      </c>
      <c r="K6" t="s">
        <v>189</v>
      </c>
      <c r="L6" t="s">
        <v>189</v>
      </c>
      <c r="M6" t="s">
        <v>189</v>
      </c>
      <c r="N6" t="s">
        <v>192</v>
      </c>
      <c r="O6" t="s">
        <v>193</v>
      </c>
      <c r="P6">
        <v>21604061</v>
      </c>
      <c r="Q6">
        <v>2</v>
      </c>
      <c r="R6" t="s">
        <v>194</v>
      </c>
      <c r="S6">
        <v>11010004</v>
      </c>
      <c r="T6" t="s">
        <v>218</v>
      </c>
      <c r="U6" s="231">
        <v>43721</v>
      </c>
      <c r="V6" t="s">
        <v>219</v>
      </c>
      <c r="W6" t="s">
        <v>192</v>
      </c>
      <c r="X6" s="71">
        <v>852.75</v>
      </c>
      <c r="Y6" s="71">
        <v>-852.75</v>
      </c>
      <c r="Z6" t="s">
        <v>220</v>
      </c>
      <c r="AA6" t="s">
        <v>221</v>
      </c>
      <c r="AB6" t="s">
        <v>200</v>
      </c>
      <c r="AC6" t="s">
        <v>189</v>
      </c>
      <c r="AE6" t="s">
        <v>222</v>
      </c>
      <c r="AF6">
        <v>310</v>
      </c>
      <c r="AG6" t="s">
        <v>189</v>
      </c>
      <c r="AH6" t="s">
        <v>202</v>
      </c>
      <c r="AI6" t="s">
        <v>189</v>
      </c>
      <c r="AJ6">
        <v>280</v>
      </c>
      <c r="AK6" t="s">
        <v>203</v>
      </c>
    </row>
    <row r="7" spans="1:37" x14ac:dyDescent="0.3">
      <c r="A7" t="s">
        <v>189</v>
      </c>
      <c r="B7" t="s">
        <v>189</v>
      </c>
      <c r="C7">
        <v>11</v>
      </c>
      <c r="D7">
        <v>2019</v>
      </c>
      <c r="E7">
        <v>2020</v>
      </c>
      <c r="F7" t="s">
        <v>189</v>
      </c>
      <c r="G7">
        <v>3100</v>
      </c>
      <c r="H7">
        <v>0</v>
      </c>
      <c r="I7" t="s">
        <v>190</v>
      </c>
      <c r="J7" t="s">
        <v>191</v>
      </c>
      <c r="K7" t="s">
        <v>189</v>
      </c>
      <c r="L7" t="s">
        <v>189</v>
      </c>
      <c r="M7" t="s">
        <v>189</v>
      </c>
      <c r="N7" t="s">
        <v>192</v>
      </c>
      <c r="O7" t="s">
        <v>193</v>
      </c>
      <c r="P7">
        <v>21604061</v>
      </c>
      <c r="Q7">
        <v>1</v>
      </c>
      <c r="R7" t="s">
        <v>194</v>
      </c>
      <c r="S7">
        <v>11010004</v>
      </c>
      <c r="T7" t="s">
        <v>195</v>
      </c>
      <c r="U7" s="231">
        <v>43721</v>
      </c>
      <c r="V7" t="s">
        <v>219</v>
      </c>
      <c r="W7" t="s">
        <v>197</v>
      </c>
      <c r="X7" s="71">
        <v>1029.27</v>
      </c>
      <c r="Y7" s="71">
        <v>1029.27</v>
      </c>
      <c r="Z7" t="s">
        <v>220</v>
      </c>
      <c r="AA7" t="s">
        <v>221</v>
      </c>
      <c r="AB7" t="s">
        <v>200</v>
      </c>
      <c r="AC7" t="s">
        <v>189</v>
      </c>
      <c r="AE7" t="s">
        <v>222</v>
      </c>
      <c r="AF7">
        <v>310</v>
      </c>
      <c r="AG7" t="s">
        <v>189</v>
      </c>
      <c r="AH7" t="s">
        <v>202</v>
      </c>
      <c r="AI7" t="s">
        <v>189</v>
      </c>
      <c r="AJ7">
        <v>280</v>
      </c>
      <c r="AK7" t="s">
        <v>203</v>
      </c>
    </row>
    <row r="8" spans="1:37" x14ac:dyDescent="0.3">
      <c r="A8" t="s">
        <v>189</v>
      </c>
      <c r="B8" t="s">
        <v>189</v>
      </c>
      <c r="C8">
        <v>11</v>
      </c>
      <c r="D8">
        <v>2019</v>
      </c>
      <c r="E8">
        <v>2020</v>
      </c>
      <c r="F8" t="s">
        <v>189</v>
      </c>
      <c r="G8">
        <v>3100</v>
      </c>
      <c r="H8">
        <v>0</v>
      </c>
      <c r="I8" t="s">
        <v>190</v>
      </c>
      <c r="J8" t="s">
        <v>191</v>
      </c>
      <c r="K8" t="s">
        <v>189</v>
      </c>
      <c r="L8" t="s">
        <v>189</v>
      </c>
      <c r="M8" t="s">
        <v>189</v>
      </c>
      <c r="N8" t="s">
        <v>192</v>
      </c>
      <c r="O8" t="s">
        <v>193</v>
      </c>
      <c r="P8">
        <v>21604060</v>
      </c>
      <c r="Q8">
        <v>2</v>
      </c>
      <c r="R8" t="s">
        <v>194</v>
      </c>
      <c r="S8">
        <v>11010004</v>
      </c>
      <c r="T8" t="s">
        <v>218</v>
      </c>
      <c r="U8" s="231">
        <v>43721</v>
      </c>
      <c r="V8" t="s">
        <v>223</v>
      </c>
      <c r="W8" t="s">
        <v>192</v>
      </c>
      <c r="X8" s="71">
        <v>37.090000000000003</v>
      </c>
      <c r="Y8" s="71">
        <v>-37.090000000000003</v>
      </c>
      <c r="Z8" t="s">
        <v>224</v>
      </c>
      <c r="AA8" t="s">
        <v>221</v>
      </c>
      <c r="AB8" t="s">
        <v>200</v>
      </c>
      <c r="AC8" t="s">
        <v>189</v>
      </c>
      <c r="AE8" t="s">
        <v>225</v>
      </c>
      <c r="AF8">
        <v>310</v>
      </c>
      <c r="AG8" t="s">
        <v>189</v>
      </c>
      <c r="AH8" t="s">
        <v>202</v>
      </c>
      <c r="AI8" t="s">
        <v>189</v>
      </c>
      <c r="AJ8">
        <v>280</v>
      </c>
      <c r="AK8" t="s">
        <v>203</v>
      </c>
    </row>
    <row r="9" spans="1:37" x14ac:dyDescent="0.3">
      <c r="A9" t="s">
        <v>189</v>
      </c>
      <c r="B9" t="s">
        <v>189</v>
      </c>
      <c r="C9">
        <v>11</v>
      </c>
      <c r="D9">
        <v>2019</v>
      </c>
      <c r="E9">
        <v>2020</v>
      </c>
      <c r="F9" t="s">
        <v>189</v>
      </c>
      <c r="G9">
        <v>3100</v>
      </c>
      <c r="H9">
        <v>0</v>
      </c>
      <c r="I9" t="s">
        <v>190</v>
      </c>
      <c r="J9" t="s">
        <v>191</v>
      </c>
      <c r="K9" t="s">
        <v>189</v>
      </c>
      <c r="L9" t="s">
        <v>189</v>
      </c>
      <c r="M9" t="s">
        <v>189</v>
      </c>
      <c r="N9" t="s">
        <v>192</v>
      </c>
      <c r="O9" t="s">
        <v>193</v>
      </c>
      <c r="P9">
        <v>21604060</v>
      </c>
      <c r="Q9">
        <v>1</v>
      </c>
      <c r="R9" t="s">
        <v>194</v>
      </c>
      <c r="S9">
        <v>11010004</v>
      </c>
      <c r="T9" t="s">
        <v>195</v>
      </c>
      <c r="U9" s="231">
        <v>43721</v>
      </c>
      <c r="V9" t="s">
        <v>223</v>
      </c>
      <c r="W9" t="s">
        <v>197</v>
      </c>
      <c r="X9" s="71">
        <v>5131.67</v>
      </c>
      <c r="Y9" s="71">
        <v>5131.67</v>
      </c>
      <c r="Z9" t="s">
        <v>224</v>
      </c>
      <c r="AA9" t="s">
        <v>221</v>
      </c>
      <c r="AB9" t="s">
        <v>200</v>
      </c>
      <c r="AC9" t="s">
        <v>189</v>
      </c>
      <c r="AE9" t="s">
        <v>225</v>
      </c>
      <c r="AF9">
        <v>310</v>
      </c>
      <c r="AG9" t="s">
        <v>189</v>
      </c>
      <c r="AH9" t="s">
        <v>202</v>
      </c>
      <c r="AI9" t="s">
        <v>189</v>
      </c>
      <c r="AJ9">
        <v>280</v>
      </c>
      <c r="AK9" t="s">
        <v>203</v>
      </c>
    </row>
    <row r="10" spans="1:37" x14ac:dyDescent="0.3">
      <c r="A10" t="s">
        <v>189</v>
      </c>
      <c r="B10" t="s">
        <v>189</v>
      </c>
      <c r="C10">
        <v>11</v>
      </c>
      <c r="D10">
        <v>2019</v>
      </c>
      <c r="E10">
        <v>2020</v>
      </c>
      <c r="F10" t="s">
        <v>189</v>
      </c>
      <c r="G10">
        <v>3100</v>
      </c>
      <c r="H10">
        <v>0</v>
      </c>
      <c r="I10" t="s">
        <v>190</v>
      </c>
      <c r="J10" t="s">
        <v>191</v>
      </c>
      <c r="K10" t="s">
        <v>189</v>
      </c>
      <c r="L10" t="s">
        <v>189</v>
      </c>
      <c r="M10" t="s">
        <v>189</v>
      </c>
      <c r="N10" t="s">
        <v>192</v>
      </c>
      <c r="O10" t="s">
        <v>193</v>
      </c>
      <c r="P10">
        <v>21604059</v>
      </c>
      <c r="Q10">
        <v>1</v>
      </c>
      <c r="R10" t="s">
        <v>194</v>
      </c>
      <c r="S10">
        <v>11010004</v>
      </c>
      <c r="T10" t="s">
        <v>195</v>
      </c>
      <c r="U10" s="231">
        <v>43721</v>
      </c>
      <c r="V10" t="s">
        <v>226</v>
      </c>
      <c r="W10" t="s">
        <v>197</v>
      </c>
      <c r="X10" s="71">
        <v>210</v>
      </c>
      <c r="Y10" s="71">
        <v>210</v>
      </c>
      <c r="Z10" t="s">
        <v>227</v>
      </c>
      <c r="AA10" t="s">
        <v>221</v>
      </c>
      <c r="AB10" t="s">
        <v>200</v>
      </c>
      <c r="AC10" t="s">
        <v>189</v>
      </c>
      <c r="AE10" t="s">
        <v>228</v>
      </c>
      <c r="AF10">
        <v>310</v>
      </c>
      <c r="AG10" t="s">
        <v>189</v>
      </c>
      <c r="AH10" t="s">
        <v>202</v>
      </c>
      <c r="AI10" t="s">
        <v>189</v>
      </c>
      <c r="AJ10">
        <v>280</v>
      </c>
      <c r="AK10" t="s">
        <v>203</v>
      </c>
    </row>
    <row r="11" spans="1:37" x14ac:dyDescent="0.3">
      <c r="A11" t="s">
        <v>189</v>
      </c>
      <c r="B11" t="s">
        <v>189</v>
      </c>
      <c r="C11">
        <v>11</v>
      </c>
      <c r="D11">
        <v>2018</v>
      </c>
      <c r="E11">
        <v>2019</v>
      </c>
      <c r="F11" t="s">
        <v>189</v>
      </c>
      <c r="G11">
        <v>3100</v>
      </c>
      <c r="H11">
        <v>0</v>
      </c>
      <c r="I11" t="s">
        <v>190</v>
      </c>
      <c r="J11" t="s">
        <v>191</v>
      </c>
      <c r="K11" t="s">
        <v>189</v>
      </c>
      <c r="L11" t="s">
        <v>189</v>
      </c>
      <c r="M11" t="s">
        <v>189</v>
      </c>
      <c r="N11" t="s">
        <v>192</v>
      </c>
      <c r="O11" t="s">
        <v>193</v>
      </c>
      <c r="P11">
        <v>21689099</v>
      </c>
      <c r="Q11">
        <v>1</v>
      </c>
      <c r="R11" t="s">
        <v>194</v>
      </c>
      <c r="S11">
        <v>11010004</v>
      </c>
      <c r="T11" t="s">
        <v>195</v>
      </c>
      <c r="U11" s="231">
        <v>43728</v>
      </c>
      <c r="V11" t="s">
        <v>229</v>
      </c>
      <c r="W11" t="s">
        <v>197</v>
      </c>
      <c r="X11" s="71">
        <v>10848.07</v>
      </c>
      <c r="Y11" s="71">
        <v>10848.07</v>
      </c>
      <c r="Z11" t="s">
        <v>230</v>
      </c>
      <c r="AA11" t="s">
        <v>231</v>
      </c>
      <c r="AB11" t="s">
        <v>200</v>
      </c>
      <c r="AC11" t="s">
        <v>189</v>
      </c>
      <c r="AE11" t="s">
        <v>232</v>
      </c>
      <c r="AF11">
        <v>310</v>
      </c>
      <c r="AG11" t="s">
        <v>189</v>
      </c>
      <c r="AH11" t="s">
        <v>208</v>
      </c>
      <c r="AI11" t="s">
        <v>189</v>
      </c>
      <c r="AJ11">
        <v>280</v>
      </c>
      <c r="AK11" t="s">
        <v>203</v>
      </c>
    </row>
    <row r="12" spans="1:37" x14ac:dyDescent="0.3">
      <c r="A12" t="s">
        <v>189</v>
      </c>
      <c r="B12" t="s">
        <v>189</v>
      </c>
      <c r="C12">
        <v>11</v>
      </c>
      <c r="D12">
        <v>2019</v>
      </c>
      <c r="E12">
        <v>2020</v>
      </c>
      <c r="F12" t="s">
        <v>189</v>
      </c>
      <c r="G12">
        <v>3100</v>
      </c>
      <c r="H12">
        <v>0</v>
      </c>
      <c r="I12" t="s">
        <v>190</v>
      </c>
      <c r="J12" t="s">
        <v>191</v>
      </c>
      <c r="K12" t="s">
        <v>189</v>
      </c>
      <c r="L12" t="s">
        <v>189</v>
      </c>
      <c r="M12" t="s">
        <v>189</v>
      </c>
      <c r="N12" t="s">
        <v>192</v>
      </c>
      <c r="O12" t="s">
        <v>193</v>
      </c>
      <c r="P12">
        <v>21726102</v>
      </c>
      <c r="Q12">
        <v>1</v>
      </c>
      <c r="R12" t="s">
        <v>194</v>
      </c>
      <c r="S12">
        <v>11010004</v>
      </c>
      <c r="T12" t="s">
        <v>195</v>
      </c>
      <c r="U12" s="231">
        <v>43732</v>
      </c>
      <c r="V12" t="s">
        <v>233</v>
      </c>
      <c r="W12" t="s">
        <v>197</v>
      </c>
      <c r="X12" s="71">
        <v>599</v>
      </c>
      <c r="Y12" s="71">
        <v>599</v>
      </c>
      <c r="Z12" t="s">
        <v>234</v>
      </c>
      <c r="AA12" t="s">
        <v>235</v>
      </c>
      <c r="AB12" t="s">
        <v>200</v>
      </c>
      <c r="AC12" t="s">
        <v>189</v>
      </c>
      <c r="AE12" t="s">
        <v>236</v>
      </c>
      <c r="AF12">
        <v>310</v>
      </c>
      <c r="AG12" t="s">
        <v>189</v>
      </c>
      <c r="AH12" t="s">
        <v>202</v>
      </c>
      <c r="AI12" t="s">
        <v>189</v>
      </c>
      <c r="AJ12">
        <v>280</v>
      </c>
      <c r="AK12" t="s">
        <v>203</v>
      </c>
    </row>
    <row r="13" spans="1:37" x14ac:dyDescent="0.3">
      <c r="A13" t="s">
        <v>189</v>
      </c>
      <c r="B13" t="s">
        <v>189</v>
      </c>
      <c r="C13">
        <v>11</v>
      </c>
      <c r="D13">
        <v>2019</v>
      </c>
      <c r="E13">
        <v>2020</v>
      </c>
      <c r="F13" t="s">
        <v>189</v>
      </c>
      <c r="G13">
        <v>3100</v>
      </c>
      <c r="H13">
        <v>0</v>
      </c>
      <c r="I13" t="s">
        <v>190</v>
      </c>
      <c r="J13" t="s">
        <v>191</v>
      </c>
      <c r="K13" t="s">
        <v>189</v>
      </c>
      <c r="L13" t="s">
        <v>189</v>
      </c>
      <c r="M13" t="s">
        <v>189</v>
      </c>
      <c r="N13" t="s">
        <v>192</v>
      </c>
      <c r="O13" t="s">
        <v>193</v>
      </c>
      <c r="P13">
        <v>21726100</v>
      </c>
      <c r="Q13">
        <v>1</v>
      </c>
      <c r="R13" t="s">
        <v>194</v>
      </c>
      <c r="S13">
        <v>11010004</v>
      </c>
      <c r="T13" t="s">
        <v>195</v>
      </c>
      <c r="U13" s="231">
        <v>43732</v>
      </c>
      <c r="V13" t="s">
        <v>237</v>
      </c>
      <c r="W13" t="s">
        <v>197</v>
      </c>
      <c r="X13" s="71">
        <v>51.05</v>
      </c>
      <c r="Y13" s="71">
        <v>51.05</v>
      </c>
      <c r="Z13" t="s">
        <v>238</v>
      </c>
      <c r="AA13" t="s">
        <v>235</v>
      </c>
      <c r="AB13" t="s">
        <v>200</v>
      </c>
      <c r="AC13" t="s">
        <v>189</v>
      </c>
      <c r="AE13" t="s">
        <v>239</v>
      </c>
      <c r="AF13">
        <v>310</v>
      </c>
      <c r="AG13" t="s">
        <v>189</v>
      </c>
      <c r="AH13" t="s">
        <v>202</v>
      </c>
      <c r="AI13" t="s">
        <v>189</v>
      </c>
      <c r="AJ13">
        <v>280</v>
      </c>
      <c r="AK13" t="s">
        <v>203</v>
      </c>
    </row>
    <row r="14" spans="1:37" x14ac:dyDescent="0.3">
      <c r="A14" t="s">
        <v>189</v>
      </c>
      <c r="B14" t="s">
        <v>189</v>
      </c>
      <c r="C14">
        <v>11</v>
      </c>
      <c r="D14">
        <v>2019</v>
      </c>
      <c r="E14">
        <v>2020</v>
      </c>
      <c r="F14" t="s">
        <v>189</v>
      </c>
      <c r="G14">
        <v>3100</v>
      </c>
      <c r="H14">
        <v>0</v>
      </c>
      <c r="I14" t="s">
        <v>190</v>
      </c>
      <c r="J14" t="s">
        <v>191</v>
      </c>
      <c r="K14" t="s">
        <v>189</v>
      </c>
      <c r="L14" t="s">
        <v>189</v>
      </c>
      <c r="M14" t="s">
        <v>189</v>
      </c>
      <c r="N14" t="s">
        <v>192</v>
      </c>
      <c r="O14" t="s">
        <v>193</v>
      </c>
      <c r="P14">
        <v>21641937</v>
      </c>
      <c r="Q14">
        <v>5</v>
      </c>
      <c r="R14" t="s">
        <v>194</v>
      </c>
      <c r="S14">
        <v>11010004</v>
      </c>
      <c r="T14" t="s">
        <v>195</v>
      </c>
      <c r="U14" s="231">
        <v>43725</v>
      </c>
      <c r="V14" t="s">
        <v>240</v>
      </c>
      <c r="W14" t="s">
        <v>197</v>
      </c>
      <c r="X14" s="71">
        <v>85053.63</v>
      </c>
      <c r="Y14" s="71">
        <v>85053.63</v>
      </c>
      <c r="Z14" t="s">
        <v>241</v>
      </c>
      <c r="AA14" t="s">
        <v>242</v>
      </c>
      <c r="AB14" t="s">
        <v>200</v>
      </c>
      <c r="AC14" t="s">
        <v>189</v>
      </c>
      <c r="AE14" t="s">
        <v>243</v>
      </c>
      <c r="AF14">
        <v>310</v>
      </c>
      <c r="AG14" t="s">
        <v>189</v>
      </c>
      <c r="AH14" t="s">
        <v>208</v>
      </c>
      <c r="AI14" t="s">
        <v>189</v>
      </c>
      <c r="AJ14">
        <v>280</v>
      </c>
      <c r="AK14" t="s">
        <v>203</v>
      </c>
    </row>
    <row r="15" spans="1:37" x14ac:dyDescent="0.3">
      <c r="A15" t="s">
        <v>189</v>
      </c>
      <c r="B15" t="s">
        <v>189</v>
      </c>
      <c r="C15">
        <v>11</v>
      </c>
      <c r="D15">
        <v>2019</v>
      </c>
      <c r="E15">
        <v>2020</v>
      </c>
      <c r="F15" t="s">
        <v>189</v>
      </c>
      <c r="G15">
        <v>3100</v>
      </c>
      <c r="H15">
        <v>0</v>
      </c>
      <c r="I15" t="s">
        <v>190</v>
      </c>
      <c r="J15" t="s">
        <v>191</v>
      </c>
      <c r="K15" t="s">
        <v>189</v>
      </c>
      <c r="L15" t="s">
        <v>189</v>
      </c>
      <c r="M15" t="s">
        <v>189</v>
      </c>
      <c r="N15" t="s">
        <v>192</v>
      </c>
      <c r="O15" t="s">
        <v>193</v>
      </c>
      <c r="P15">
        <v>21771264</v>
      </c>
      <c r="Q15">
        <v>2</v>
      </c>
      <c r="R15" t="s">
        <v>194</v>
      </c>
      <c r="S15">
        <v>11010004</v>
      </c>
      <c r="T15" t="s">
        <v>218</v>
      </c>
      <c r="U15" s="231">
        <v>43738</v>
      </c>
      <c r="V15" t="s">
        <v>244</v>
      </c>
      <c r="W15" t="s">
        <v>192</v>
      </c>
      <c r="X15" s="71">
        <v>6.8</v>
      </c>
      <c r="Y15" s="71">
        <v>-6.8</v>
      </c>
      <c r="Z15" t="s">
        <v>245</v>
      </c>
      <c r="AA15" t="s">
        <v>246</v>
      </c>
      <c r="AB15" t="s">
        <v>200</v>
      </c>
      <c r="AC15" t="s">
        <v>189</v>
      </c>
      <c r="AE15" t="s">
        <v>247</v>
      </c>
      <c r="AF15">
        <v>310</v>
      </c>
      <c r="AG15" t="s">
        <v>189</v>
      </c>
      <c r="AH15" t="s">
        <v>202</v>
      </c>
      <c r="AI15" t="s">
        <v>189</v>
      </c>
      <c r="AJ15">
        <v>280</v>
      </c>
      <c r="AK15" t="s">
        <v>203</v>
      </c>
    </row>
    <row r="16" spans="1:37" x14ac:dyDescent="0.3">
      <c r="A16" t="s">
        <v>189</v>
      </c>
      <c r="B16" t="s">
        <v>189</v>
      </c>
      <c r="C16">
        <v>11</v>
      </c>
      <c r="D16">
        <v>2019</v>
      </c>
      <c r="E16">
        <v>2020</v>
      </c>
      <c r="F16" t="s">
        <v>189</v>
      </c>
      <c r="G16">
        <v>3100</v>
      </c>
      <c r="H16">
        <v>0</v>
      </c>
      <c r="I16" t="s">
        <v>190</v>
      </c>
      <c r="J16" t="s">
        <v>191</v>
      </c>
      <c r="K16" t="s">
        <v>189</v>
      </c>
      <c r="L16" t="s">
        <v>189</v>
      </c>
      <c r="M16" t="s">
        <v>189</v>
      </c>
      <c r="N16" t="s">
        <v>192</v>
      </c>
      <c r="O16" t="s">
        <v>193</v>
      </c>
      <c r="P16">
        <v>21652064</v>
      </c>
      <c r="Q16">
        <v>31</v>
      </c>
      <c r="R16" t="s">
        <v>209</v>
      </c>
      <c r="S16">
        <v>11010004</v>
      </c>
      <c r="T16" t="s">
        <v>195</v>
      </c>
      <c r="U16" s="231">
        <v>43725</v>
      </c>
      <c r="V16" t="s">
        <v>248</v>
      </c>
      <c r="W16" t="s">
        <v>197</v>
      </c>
      <c r="X16" s="71">
        <v>822.25</v>
      </c>
      <c r="Y16" s="71">
        <v>822.25</v>
      </c>
      <c r="Z16" t="s">
        <v>249</v>
      </c>
      <c r="AA16" t="s">
        <v>250</v>
      </c>
      <c r="AB16" t="s">
        <v>213</v>
      </c>
      <c r="AC16" t="s">
        <v>251</v>
      </c>
      <c r="AE16" t="s">
        <v>189</v>
      </c>
      <c r="AF16" t="s">
        <v>189</v>
      </c>
      <c r="AG16" t="s">
        <v>213</v>
      </c>
      <c r="AH16" t="s">
        <v>189</v>
      </c>
      <c r="AI16" t="s">
        <v>189</v>
      </c>
      <c r="AJ16">
        <v>280</v>
      </c>
      <c r="AK16" t="s">
        <v>203</v>
      </c>
    </row>
    <row r="17" spans="1:37" x14ac:dyDescent="0.3">
      <c r="A17" t="s">
        <v>189</v>
      </c>
      <c r="B17" t="s">
        <v>189</v>
      </c>
      <c r="C17">
        <v>11</v>
      </c>
      <c r="D17">
        <v>2019</v>
      </c>
      <c r="E17">
        <v>2020</v>
      </c>
      <c r="F17" t="s">
        <v>189</v>
      </c>
      <c r="G17">
        <v>3100</v>
      </c>
      <c r="H17">
        <v>0</v>
      </c>
      <c r="I17" t="s">
        <v>190</v>
      </c>
      <c r="J17" t="s">
        <v>191</v>
      </c>
      <c r="K17" t="s">
        <v>189</v>
      </c>
      <c r="L17" t="s">
        <v>189</v>
      </c>
      <c r="M17" t="s">
        <v>189</v>
      </c>
      <c r="N17" t="s">
        <v>192</v>
      </c>
      <c r="O17" t="s">
        <v>193</v>
      </c>
      <c r="P17">
        <v>21652064</v>
      </c>
      <c r="Q17">
        <v>18</v>
      </c>
      <c r="R17" t="s">
        <v>209</v>
      </c>
      <c r="S17">
        <v>11010004</v>
      </c>
      <c r="T17" t="s">
        <v>195</v>
      </c>
      <c r="U17" s="231">
        <v>43725</v>
      </c>
      <c r="V17" t="s">
        <v>248</v>
      </c>
      <c r="W17" t="s">
        <v>197</v>
      </c>
      <c r="X17" s="71">
        <v>13.33</v>
      </c>
      <c r="Y17" s="71">
        <v>13.33</v>
      </c>
      <c r="Z17" t="s">
        <v>249</v>
      </c>
      <c r="AA17" t="s">
        <v>250</v>
      </c>
      <c r="AB17" t="s">
        <v>213</v>
      </c>
      <c r="AC17" t="s">
        <v>251</v>
      </c>
      <c r="AE17" t="s">
        <v>189</v>
      </c>
      <c r="AF17" t="s">
        <v>189</v>
      </c>
      <c r="AG17" t="s">
        <v>213</v>
      </c>
      <c r="AH17" t="s">
        <v>189</v>
      </c>
      <c r="AI17" t="s">
        <v>189</v>
      </c>
      <c r="AJ17">
        <v>280</v>
      </c>
      <c r="AK17" t="s">
        <v>203</v>
      </c>
    </row>
    <row r="18" spans="1:37" x14ac:dyDescent="0.3">
      <c r="A18" t="s">
        <v>189</v>
      </c>
      <c r="B18" t="s">
        <v>189</v>
      </c>
      <c r="C18">
        <v>11</v>
      </c>
      <c r="D18">
        <v>2019</v>
      </c>
      <c r="E18">
        <v>2020</v>
      </c>
      <c r="F18" t="s">
        <v>189</v>
      </c>
      <c r="G18">
        <v>3100</v>
      </c>
      <c r="H18">
        <v>0</v>
      </c>
      <c r="I18" t="s">
        <v>190</v>
      </c>
      <c r="J18" t="s">
        <v>191</v>
      </c>
      <c r="K18" t="s">
        <v>189</v>
      </c>
      <c r="L18" t="s">
        <v>189</v>
      </c>
      <c r="M18" t="s">
        <v>189</v>
      </c>
      <c r="N18" t="s">
        <v>192</v>
      </c>
      <c r="O18" t="s">
        <v>193</v>
      </c>
      <c r="P18">
        <v>21652064</v>
      </c>
      <c r="Q18">
        <v>17</v>
      </c>
      <c r="R18" t="s">
        <v>209</v>
      </c>
      <c r="S18">
        <v>11010004</v>
      </c>
      <c r="T18" t="s">
        <v>195</v>
      </c>
      <c r="U18" s="231">
        <v>43725</v>
      </c>
      <c r="V18" t="s">
        <v>248</v>
      </c>
      <c r="W18" t="s">
        <v>197</v>
      </c>
      <c r="X18" s="71">
        <v>9230.08</v>
      </c>
      <c r="Y18" s="71">
        <v>9230.08</v>
      </c>
      <c r="Z18" t="s">
        <v>249</v>
      </c>
      <c r="AA18" t="s">
        <v>250</v>
      </c>
      <c r="AB18" t="s">
        <v>213</v>
      </c>
      <c r="AC18" t="s">
        <v>251</v>
      </c>
      <c r="AE18" t="s">
        <v>189</v>
      </c>
      <c r="AF18" t="s">
        <v>189</v>
      </c>
      <c r="AG18" t="s">
        <v>213</v>
      </c>
      <c r="AH18" t="s">
        <v>189</v>
      </c>
      <c r="AI18" t="s">
        <v>189</v>
      </c>
      <c r="AJ18">
        <v>280</v>
      </c>
      <c r="AK18" t="s">
        <v>203</v>
      </c>
    </row>
    <row r="19" spans="1:37" x14ac:dyDescent="0.3">
      <c r="A19" t="s">
        <v>189</v>
      </c>
      <c r="B19" t="s">
        <v>189</v>
      </c>
      <c r="C19">
        <v>11</v>
      </c>
      <c r="D19">
        <v>2019</v>
      </c>
      <c r="E19">
        <v>2020</v>
      </c>
      <c r="F19" t="s">
        <v>189</v>
      </c>
      <c r="G19">
        <v>3100</v>
      </c>
      <c r="H19">
        <v>0</v>
      </c>
      <c r="I19" t="s">
        <v>190</v>
      </c>
      <c r="J19" t="s">
        <v>191</v>
      </c>
      <c r="K19" t="s">
        <v>189</v>
      </c>
      <c r="L19" t="s">
        <v>189</v>
      </c>
      <c r="M19" t="s">
        <v>189</v>
      </c>
      <c r="N19" t="s">
        <v>192</v>
      </c>
      <c r="O19" t="s">
        <v>193</v>
      </c>
      <c r="P19">
        <v>21652064</v>
      </c>
      <c r="Q19">
        <v>7</v>
      </c>
      <c r="R19" t="s">
        <v>209</v>
      </c>
      <c r="S19">
        <v>11010004</v>
      </c>
      <c r="T19" t="s">
        <v>195</v>
      </c>
      <c r="U19" s="231">
        <v>43725</v>
      </c>
      <c r="V19" t="s">
        <v>248</v>
      </c>
      <c r="W19" t="s">
        <v>197</v>
      </c>
      <c r="X19" s="71">
        <v>178.92</v>
      </c>
      <c r="Y19" s="71">
        <v>178.92</v>
      </c>
      <c r="Z19" t="s">
        <v>249</v>
      </c>
      <c r="AA19" t="s">
        <v>250</v>
      </c>
      <c r="AB19" t="s">
        <v>213</v>
      </c>
      <c r="AC19" t="s">
        <v>251</v>
      </c>
      <c r="AE19" t="s">
        <v>189</v>
      </c>
      <c r="AF19" t="s">
        <v>189</v>
      </c>
      <c r="AG19" t="s">
        <v>213</v>
      </c>
      <c r="AH19" t="s">
        <v>189</v>
      </c>
      <c r="AI19" t="s">
        <v>189</v>
      </c>
      <c r="AJ19">
        <v>280</v>
      </c>
      <c r="AK19" t="s">
        <v>203</v>
      </c>
    </row>
    <row r="20" spans="1:37" x14ac:dyDescent="0.3">
      <c r="A20" t="s">
        <v>189</v>
      </c>
      <c r="B20" t="s">
        <v>189</v>
      </c>
      <c r="C20">
        <v>11</v>
      </c>
      <c r="D20">
        <v>2018</v>
      </c>
      <c r="E20">
        <v>2019</v>
      </c>
      <c r="F20" t="s">
        <v>189</v>
      </c>
      <c r="G20">
        <v>3100</v>
      </c>
      <c r="H20">
        <v>0</v>
      </c>
      <c r="I20" t="s">
        <v>190</v>
      </c>
      <c r="J20" t="s">
        <v>191</v>
      </c>
      <c r="K20" t="s">
        <v>189</v>
      </c>
      <c r="L20" t="s">
        <v>189</v>
      </c>
      <c r="M20" t="s">
        <v>189</v>
      </c>
      <c r="N20" t="s">
        <v>192</v>
      </c>
      <c r="O20" t="s">
        <v>193</v>
      </c>
      <c r="P20">
        <v>21713284</v>
      </c>
      <c r="Q20">
        <v>1</v>
      </c>
      <c r="R20" t="s">
        <v>194</v>
      </c>
      <c r="S20">
        <v>11010004</v>
      </c>
      <c r="T20" t="s">
        <v>195</v>
      </c>
      <c r="U20" s="231">
        <v>43731</v>
      </c>
      <c r="V20" t="s">
        <v>252</v>
      </c>
      <c r="W20" t="s">
        <v>197</v>
      </c>
      <c r="X20" s="71">
        <v>13533.28</v>
      </c>
      <c r="Y20" s="71">
        <v>13533.28</v>
      </c>
      <c r="Z20" t="s">
        <v>253</v>
      </c>
      <c r="AA20" t="s">
        <v>254</v>
      </c>
      <c r="AB20" t="s">
        <v>200</v>
      </c>
      <c r="AC20" t="s">
        <v>189</v>
      </c>
      <c r="AE20" t="s">
        <v>255</v>
      </c>
      <c r="AF20">
        <v>310</v>
      </c>
      <c r="AG20" t="s">
        <v>189</v>
      </c>
      <c r="AH20" t="s">
        <v>208</v>
      </c>
      <c r="AI20" t="s">
        <v>189</v>
      </c>
      <c r="AJ20">
        <v>280</v>
      </c>
      <c r="AK20" t="s">
        <v>203</v>
      </c>
    </row>
    <row r="21" spans="1:37" x14ac:dyDescent="0.3">
      <c r="A21" t="s">
        <v>189</v>
      </c>
      <c r="B21" t="s">
        <v>189</v>
      </c>
      <c r="C21">
        <v>11</v>
      </c>
      <c r="D21">
        <v>2019</v>
      </c>
      <c r="E21">
        <v>2020</v>
      </c>
      <c r="F21" t="s">
        <v>189</v>
      </c>
      <c r="G21">
        <v>3100</v>
      </c>
      <c r="H21">
        <v>0</v>
      </c>
      <c r="I21" t="s">
        <v>190</v>
      </c>
      <c r="J21" t="s">
        <v>191</v>
      </c>
      <c r="K21" t="s">
        <v>189</v>
      </c>
      <c r="L21" t="s">
        <v>189</v>
      </c>
      <c r="M21" t="s">
        <v>189</v>
      </c>
      <c r="N21" t="s">
        <v>192</v>
      </c>
      <c r="O21" t="s">
        <v>193</v>
      </c>
      <c r="P21">
        <v>21661276</v>
      </c>
      <c r="Q21">
        <v>1</v>
      </c>
      <c r="R21" t="s">
        <v>209</v>
      </c>
      <c r="S21">
        <v>11010004</v>
      </c>
      <c r="T21" t="s">
        <v>195</v>
      </c>
      <c r="U21" s="231">
        <v>43726</v>
      </c>
      <c r="V21" t="s">
        <v>256</v>
      </c>
      <c r="W21" t="s">
        <v>197</v>
      </c>
      <c r="X21" s="71">
        <v>6546.12</v>
      </c>
      <c r="Y21" s="71">
        <v>6546.12</v>
      </c>
      <c r="Z21" t="s">
        <v>257</v>
      </c>
      <c r="AA21" t="s">
        <v>258</v>
      </c>
      <c r="AB21" t="s">
        <v>213</v>
      </c>
      <c r="AC21" t="s">
        <v>259</v>
      </c>
      <c r="AE21" t="s">
        <v>189</v>
      </c>
      <c r="AF21" t="s">
        <v>189</v>
      </c>
      <c r="AG21" t="s">
        <v>213</v>
      </c>
      <c r="AH21" t="s">
        <v>189</v>
      </c>
      <c r="AI21" t="s">
        <v>189</v>
      </c>
      <c r="AJ21">
        <v>280</v>
      </c>
      <c r="AK21" t="s">
        <v>203</v>
      </c>
    </row>
    <row r="22" spans="1:37" x14ac:dyDescent="0.3">
      <c r="A22" t="s">
        <v>189</v>
      </c>
      <c r="B22" t="s">
        <v>189</v>
      </c>
      <c r="C22">
        <v>11</v>
      </c>
      <c r="D22">
        <v>2019</v>
      </c>
      <c r="E22">
        <v>2020</v>
      </c>
      <c r="F22" t="s">
        <v>189</v>
      </c>
      <c r="G22">
        <v>3100</v>
      </c>
      <c r="H22">
        <v>0</v>
      </c>
      <c r="I22" t="s">
        <v>190</v>
      </c>
      <c r="J22" t="s">
        <v>191</v>
      </c>
      <c r="K22" t="s">
        <v>189</v>
      </c>
      <c r="L22" t="s">
        <v>189</v>
      </c>
      <c r="M22" t="s">
        <v>189</v>
      </c>
      <c r="N22" t="s">
        <v>192</v>
      </c>
      <c r="O22" t="s">
        <v>193</v>
      </c>
      <c r="P22">
        <v>21755522</v>
      </c>
      <c r="Q22">
        <v>1</v>
      </c>
      <c r="R22" t="s">
        <v>194</v>
      </c>
      <c r="S22">
        <v>11010004</v>
      </c>
      <c r="T22" t="s">
        <v>195</v>
      </c>
      <c r="U22" s="231">
        <v>43734</v>
      </c>
      <c r="V22" t="s">
        <v>260</v>
      </c>
      <c r="W22" t="s">
        <v>197</v>
      </c>
      <c r="X22" s="71">
        <v>2500</v>
      </c>
      <c r="Y22" s="71">
        <v>2500</v>
      </c>
      <c r="Z22" t="s">
        <v>261</v>
      </c>
      <c r="AA22" t="s">
        <v>262</v>
      </c>
      <c r="AB22" t="s">
        <v>200</v>
      </c>
      <c r="AC22" t="s">
        <v>189</v>
      </c>
      <c r="AE22" t="s">
        <v>263</v>
      </c>
      <c r="AF22">
        <v>310</v>
      </c>
      <c r="AG22" t="s">
        <v>189</v>
      </c>
      <c r="AH22" t="s">
        <v>202</v>
      </c>
      <c r="AI22" t="s">
        <v>189</v>
      </c>
      <c r="AJ22">
        <v>280</v>
      </c>
      <c r="AK22" t="s">
        <v>203</v>
      </c>
    </row>
    <row r="23" spans="1:37" x14ac:dyDescent="0.3">
      <c r="A23" t="s">
        <v>189</v>
      </c>
      <c r="B23" t="s">
        <v>189</v>
      </c>
      <c r="C23">
        <v>11</v>
      </c>
      <c r="D23">
        <v>2019</v>
      </c>
      <c r="E23">
        <v>2020</v>
      </c>
      <c r="F23" t="s">
        <v>189</v>
      </c>
      <c r="G23">
        <v>3100</v>
      </c>
      <c r="H23">
        <v>0</v>
      </c>
      <c r="I23" t="s">
        <v>190</v>
      </c>
      <c r="J23" t="s">
        <v>191</v>
      </c>
      <c r="K23" t="s">
        <v>189</v>
      </c>
      <c r="L23" t="s">
        <v>189</v>
      </c>
      <c r="M23" t="s">
        <v>189</v>
      </c>
      <c r="N23" t="s">
        <v>192</v>
      </c>
      <c r="O23" t="s">
        <v>193</v>
      </c>
      <c r="P23">
        <v>21442633</v>
      </c>
      <c r="Q23">
        <v>1</v>
      </c>
      <c r="R23" t="s">
        <v>194</v>
      </c>
      <c r="S23">
        <v>11010004</v>
      </c>
      <c r="T23" t="s">
        <v>195</v>
      </c>
      <c r="U23" s="231">
        <v>43711</v>
      </c>
      <c r="V23" t="s">
        <v>264</v>
      </c>
      <c r="W23" t="s">
        <v>197</v>
      </c>
      <c r="X23" s="71">
        <v>1868.82</v>
      </c>
      <c r="Y23" s="71">
        <v>1868.82</v>
      </c>
      <c r="Z23" t="s">
        <v>265</v>
      </c>
      <c r="AA23" t="s">
        <v>266</v>
      </c>
      <c r="AB23" t="s">
        <v>200</v>
      </c>
      <c r="AC23" t="s">
        <v>189</v>
      </c>
      <c r="AE23" t="s">
        <v>267</v>
      </c>
      <c r="AF23">
        <v>310</v>
      </c>
      <c r="AG23" t="s">
        <v>189</v>
      </c>
      <c r="AH23" t="s">
        <v>202</v>
      </c>
      <c r="AI23" t="s">
        <v>189</v>
      </c>
      <c r="AJ23">
        <v>280</v>
      </c>
      <c r="AK23" t="s">
        <v>203</v>
      </c>
    </row>
    <row r="24" spans="1:37" x14ac:dyDescent="0.3">
      <c r="A24" t="s">
        <v>189</v>
      </c>
      <c r="B24" t="s">
        <v>189</v>
      </c>
      <c r="C24">
        <v>11</v>
      </c>
      <c r="D24">
        <v>2019</v>
      </c>
      <c r="E24">
        <v>2020</v>
      </c>
      <c r="F24" t="s">
        <v>189</v>
      </c>
      <c r="G24">
        <v>3100</v>
      </c>
      <c r="H24">
        <v>0</v>
      </c>
      <c r="I24" t="s">
        <v>190</v>
      </c>
      <c r="J24" t="s">
        <v>191</v>
      </c>
      <c r="K24" t="s">
        <v>189</v>
      </c>
      <c r="L24" t="s">
        <v>189</v>
      </c>
      <c r="M24" t="s">
        <v>189</v>
      </c>
      <c r="N24" t="s">
        <v>192</v>
      </c>
      <c r="O24" t="s">
        <v>193</v>
      </c>
      <c r="P24">
        <v>21475012</v>
      </c>
      <c r="Q24">
        <v>2</v>
      </c>
      <c r="R24" t="s">
        <v>194</v>
      </c>
      <c r="S24">
        <v>11010004</v>
      </c>
      <c r="T24" t="s">
        <v>218</v>
      </c>
      <c r="U24" s="231">
        <v>43713</v>
      </c>
      <c r="V24" t="s">
        <v>268</v>
      </c>
      <c r="W24" t="s">
        <v>192</v>
      </c>
      <c r="X24" s="71">
        <v>2189.6799999999998</v>
      </c>
      <c r="Y24" s="71">
        <v>-2189.6799999999998</v>
      </c>
      <c r="Z24" t="s">
        <v>269</v>
      </c>
      <c r="AA24" t="s">
        <v>270</v>
      </c>
      <c r="AB24" t="s">
        <v>200</v>
      </c>
      <c r="AC24" t="s">
        <v>189</v>
      </c>
      <c r="AE24" t="s">
        <v>271</v>
      </c>
      <c r="AF24">
        <v>310</v>
      </c>
      <c r="AG24" t="s">
        <v>189</v>
      </c>
      <c r="AH24" t="s">
        <v>202</v>
      </c>
      <c r="AI24" t="s">
        <v>189</v>
      </c>
      <c r="AJ24">
        <v>280</v>
      </c>
      <c r="AK24" t="s">
        <v>203</v>
      </c>
    </row>
    <row r="25" spans="1:37" x14ac:dyDescent="0.3">
      <c r="A25" t="s">
        <v>189</v>
      </c>
      <c r="B25" t="s">
        <v>189</v>
      </c>
      <c r="C25">
        <v>11</v>
      </c>
      <c r="D25">
        <v>2019</v>
      </c>
      <c r="E25">
        <v>2020</v>
      </c>
      <c r="F25" t="s">
        <v>189</v>
      </c>
      <c r="G25">
        <v>3100</v>
      </c>
      <c r="H25">
        <v>0</v>
      </c>
      <c r="I25" t="s">
        <v>190</v>
      </c>
      <c r="J25" t="s">
        <v>191</v>
      </c>
      <c r="K25" t="s">
        <v>189</v>
      </c>
      <c r="L25" t="s">
        <v>189</v>
      </c>
      <c r="M25" t="s">
        <v>189</v>
      </c>
      <c r="N25" t="s">
        <v>192</v>
      </c>
      <c r="O25" t="s">
        <v>193</v>
      </c>
      <c r="P25">
        <v>21537985</v>
      </c>
      <c r="Q25">
        <v>2</v>
      </c>
      <c r="R25" t="s">
        <v>194</v>
      </c>
      <c r="S25">
        <v>11010004</v>
      </c>
      <c r="T25" t="s">
        <v>218</v>
      </c>
      <c r="U25" s="231">
        <v>43718</v>
      </c>
      <c r="V25" t="s">
        <v>272</v>
      </c>
      <c r="W25" t="s">
        <v>192</v>
      </c>
      <c r="X25" s="71">
        <v>6874.36</v>
      </c>
      <c r="Y25" s="71">
        <v>-6874.36</v>
      </c>
      <c r="Z25" t="s">
        <v>273</v>
      </c>
      <c r="AA25" t="s">
        <v>274</v>
      </c>
      <c r="AB25" t="s">
        <v>200</v>
      </c>
      <c r="AC25" t="s">
        <v>189</v>
      </c>
      <c r="AE25" t="s">
        <v>275</v>
      </c>
      <c r="AF25">
        <v>310</v>
      </c>
      <c r="AG25" t="s">
        <v>189</v>
      </c>
      <c r="AH25" t="s">
        <v>202</v>
      </c>
      <c r="AI25" t="s">
        <v>189</v>
      </c>
      <c r="AJ25">
        <v>280</v>
      </c>
      <c r="AK25" t="s">
        <v>203</v>
      </c>
    </row>
    <row r="26" spans="1:37" x14ac:dyDescent="0.3">
      <c r="A26" t="s">
        <v>189</v>
      </c>
      <c r="B26" t="s">
        <v>189</v>
      </c>
      <c r="C26">
        <v>11</v>
      </c>
      <c r="D26">
        <v>2019</v>
      </c>
      <c r="E26">
        <v>2020</v>
      </c>
      <c r="F26" t="s">
        <v>189</v>
      </c>
      <c r="G26">
        <v>3100</v>
      </c>
      <c r="H26">
        <v>0</v>
      </c>
      <c r="I26" t="s">
        <v>190</v>
      </c>
      <c r="J26" t="s">
        <v>191</v>
      </c>
      <c r="K26" t="s">
        <v>189</v>
      </c>
      <c r="L26" t="s">
        <v>189</v>
      </c>
      <c r="M26" t="s">
        <v>189</v>
      </c>
      <c r="N26" t="s">
        <v>192</v>
      </c>
      <c r="O26" t="s">
        <v>193</v>
      </c>
      <c r="P26">
        <v>21632017</v>
      </c>
      <c r="Q26">
        <v>1</v>
      </c>
      <c r="R26" t="s">
        <v>194</v>
      </c>
      <c r="S26">
        <v>11010004</v>
      </c>
      <c r="T26" t="s">
        <v>195</v>
      </c>
      <c r="U26" s="231">
        <v>43725</v>
      </c>
      <c r="V26" t="s">
        <v>276</v>
      </c>
      <c r="W26" t="s">
        <v>197</v>
      </c>
      <c r="X26" s="71">
        <v>14.75</v>
      </c>
      <c r="Y26" s="71">
        <v>14.75</v>
      </c>
      <c r="Z26" t="s">
        <v>277</v>
      </c>
      <c r="AA26" t="s">
        <v>278</v>
      </c>
      <c r="AB26" t="s">
        <v>200</v>
      </c>
      <c r="AC26" t="s">
        <v>189</v>
      </c>
      <c r="AE26" t="s">
        <v>279</v>
      </c>
      <c r="AF26">
        <v>310</v>
      </c>
      <c r="AG26" t="s">
        <v>189</v>
      </c>
      <c r="AH26" t="s">
        <v>202</v>
      </c>
      <c r="AI26" t="s">
        <v>189</v>
      </c>
      <c r="AJ26">
        <v>280</v>
      </c>
      <c r="AK26" t="s">
        <v>203</v>
      </c>
    </row>
    <row r="27" spans="1:37" x14ac:dyDescent="0.3">
      <c r="A27" t="s">
        <v>189</v>
      </c>
      <c r="B27" t="s">
        <v>189</v>
      </c>
      <c r="C27">
        <v>11</v>
      </c>
      <c r="D27">
        <v>2019</v>
      </c>
      <c r="E27">
        <v>2020</v>
      </c>
      <c r="F27" t="s">
        <v>189</v>
      </c>
      <c r="G27">
        <v>3100</v>
      </c>
      <c r="H27">
        <v>0</v>
      </c>
      <c r="I27" t="s">
        <v>190</v>
      </c>
      <c r="J27" t="s">
        <v>191</v>
      </c>
      <c r="K27" t="s">
        <v>189</v>
      </c>
      <c r="L27" t="s">
        <v>189</v>
      </c>
      <c r="M27" t="s">
        <v>189</v>
      </c>
      <c r="N27" t="s">
        <v>192</v>
      </c>
      <c r="O27" t="s">
        <v>193</v>
      </c>
      <c r="P27">
        <v>21444263</v>
      </c>
      <c r="Q27">
        <v>2</v>
      </c>
      <c r="R27" t="s">
        <v>194</v>
      </c>
      <c r="S27">
        <v>11010004</v>
      </c>
      <c r="T27" t="s">
        <v>218</v>
      </c>
      <c r="U27" s="231">
        <v>43711</v>
      </c>
      <c r="V27" t="s">
        <v>280</v>
      </c>
      <c r="W27" t="s">
        <v>192</v>
      </c>
      <c r="X27" s="71">
        <v>3095.74</v>
      </c>
      <c r="Y27" s="71">
        <v>-3095.74</v>
      </c>
      <c r="Z27" t="s">
        <v>281</v>
      </c>
      <c r="AA27" t="s">
        <v>282</v>
      </c>
      <c r="AB27" t="s">
        <v>200</v>
      </c>
      <c r="AC27" t="s">
        <v>189</v>
      </c>
      <c r="AE27" t="s">
        <v>283</v>
      </c>
      <c r="AF27">
        <v>310</v>
      </c>
      <c r="AG27" t="s">
        <v>189</v>
      </c>
      <c r="AH27" t="s">
        <v>284</v>
      </c>
      <c r="AI27" t="s">
        <v>189</v>
      </c>
      <c r="AJ27">
        <v>280</v>
      </c>
      <c r="AK27" t="s">
        <v>203</v>
      </c>
    </row>
    <row r="28" spans="1:37" x14ac:dyDescent="0.3">
      <c r="A28" t="s">
        <v>189</v>
      </c>
      <c r="B28" t="s">
        <v>189</v>
      </c>
      <c r="C28">
        <v>11</v>
      </c>
      <c r="D28">
        <v>2018</v>
      </c>
      <c r="E28">
        <v>2019</v>
      </c>
      <c r="F28" t="s">
        <v>189</v>
      </c>
      <c r="G28">
        <v>3100</v>
      </c>
      <c r="H28">
        <v>0</v>
      </c>
      <c r="I28" t="s">
        <v>190</v>
      </c>
      <c r="J28" t="s">
        <v>191</v>
      </c>
      <c r="K28" t="s">
        <v>189</v>
      </c>
      <c r="L28" t="s">
        <v>189</v>
      </c>
      <c r="M28" t="s">
        <v>189</v>
      </c>
      <c r="N28" t="s">
        <v>192</v>
      </c>
      <c r="O28" t="s">
        <v>193</v>
      </c>
      <c r="P28">
        <v>21737514</v>
      </c>
      <c r="Q28">
        <v>4</v>
      </c>
      <c r="R28" t="s">
        <v>194</v>
      </c>
      <c r="S28">
        <v>11010004</v>
      </c>
      <c r="T28" t="s">
        <v>195</v>
      </c>
      <c r="U28" s="231">
        <v>43732</v>
      </c>
      <c r="V28" t="s">
        <v>285</v>
      </c>
      <c r="W28" t="s">
        <v>197</v>
      </c>
      <c r="X28" s="71">
        <v>36800</v>
      </c>
      <c r="Y28" s="71">
        <v>36800</v>
      </c>
      <c r="Z28" t="s">
        <v>286</v>
      </c>
      <c r="AA28" t="s">
        <v>287</v>
      </c>
      <c r="AB28" t="s">
        <v>200</v>
      </c>
      <c r="AC28" t="s">
        <v>189</v>
      </c>
      <c r="AE28" t="s">
        <v>288</v>
      </c>
      <c r="AF28">
        <v>310</v>
      </c>
      <c r="AG28" t="s">
        <v>189</v>
      </c>
      <c r="AH28" t="s">
        <v>208</v>
      </c>
      <c r="AI28" t="s">
        <v>189</v>
      </c>
      <c r="AJ28">
        <v>280</v>
      </c>
      <c r="AK28" t="s">
        <v>203</v>
      </c>
    </row>
    <row r="29" spans="1:37" x14ac:dyDescent="0.3">
      <c r="A29" t="s">
        <v>189</v>
      </c>
      <c r="B29" t="s">
        <v>189</v>
      </c>
      <c r="C29">
        <v>11</v>
      </c>
      <c r="D29">
        <v>2019</v>
      </c>
      <c r="E29">
        <v>2020</v>
      </c>
      <c r="F29" t="s">
        <v>189</v>
      </c>
      <c r="G29">
        <v>3100</v>
      </c>
      <c r="H29">
        <v>0</v>
      </c>
      <c r="I29" t="s">
        <v>190</v>
      </c>
      <c r="J29" t="s">
        <v>191</v>
      </c>
      <c r="K29" t="s">
        <v>189</v>
      </c>
      <c r="L29" t="s">
        <v>189</v>
      </c>
      <c r="M29" t="s">
        <v>189</v>
      </c>
      <c r="N29" t="s">
        <v>192</v>
      </c>
      <c r="O29" t="s">
        <v>193</v>
      </c>
      <c r="P29">
        <v>21771264</v>
      </c>
      <c r="Q29">
        <v>1</v>
      </c>
      <c r="R29" t="s">
        <v>194</v>
      </c>
      <c r="S29">
        <v>11010004</v>
      </c>
      <c r="T29" t="s">
        <v>195</v>
      </c>
      <c r="U29" s="231">
        <v>43738</v>
      </c>
      <c r="V29" t="s">
        <v>244</v>
      </c>
      <c r="W29" t="s">
        <v>197</v>
      </c>
      <c r="X29" s="71">
        <v>705.13</v>
      </c>
      <c r="Y29" s="71">
        <v>705.13</v>
      </c>
      <c r="Z29" t="s">
        <v>245</v>
      </c>
      <c r="AA29" t="s">
        <v>246</v>
      </c>
      <c r="AB29" t="s">
        <v>200</v>
      </c>
      <c r="AC29" t="s">
        <v>189</v>
      </c>
      <c r="AE29" t="s">
        <v>247</v>
      </c>
      <c r="AF29">
        <v>310</v>
      </c>
      <c r="AG29" t="s">
        <v>189</v>
      </c>
      <c r="AH29" t="s">
        <v>202</v>
      </c>
      <c r="AI29" t="s">
        <v>189</v>
      </c>
      <c r="AJ29">
        <v>280</v>
      </c>
      <c r="AK29" t="s">
        <v>203</v>
      </c>
    </row>
    <row r="30" spans="1:37" x14ac:dyDescent="0.3">
      <c r="A30" t="s">
        <v>189</v>
      </c>
      <c r="B30" t="s">
        <v>189</v>
      </c>
      <c r="C30">
        <v>11</v>
      </c>
      <c r="D30">
        <v>2019</v>
      </c>
      <c r="E30">
        <v>2020</v>
      </c>
      <c r="F30" t="s">
        <v>189</v>
      </c>
      <c r="G30">
        <v>3100</v>
      </c>
      <c r="H30">
        <v>0</v>
      </c>
      <c r="I30" t="s">
        <v>190</v>
      </c>
      <c r="J30" t="s">
        <v>191</v>
      </c>
      <c r="K30" t="s">
        <v>189</v>
      </c>
      <c r="L30" t="s">
        <v>189</v>
      </c>
      <c r="M30" t="s">
        <v>189</v>
      </c>
      <c r="N30" t="s">
        <v>192</v>
      </c>
      <c r="O30" t="s">
        <v>193</v>
      </c>
      <c r="P30">
        <v>21652064</v>
      </c>
      <c r="Q30">
        <v>26</v>
      </c>
      <c r="R30" t="s">
        <v>209</v>
      </c>
      <c r="S30">
        <v>11010004</v>
      </c>
      <c r="T30" t="s">
        <v>195</v>
      </c>
      <c r="U30" s="231">
        <v>43725</v>
      </c>
      <c r="V30" t="s">
        <v>248</v>
      </c>
      <c r="W30" t="s">
        <v>197</v>
      </c>
      <c r="X30" s="71">
        <v>3752.5</v>
      </c>
      <c r="Y30" s="71">
        <v>3752.5</v>
      </c>
      <c r="Z30" t="s">
        <v>249</v>
      </c>
      <c r="AA30" t="s">
        <v>250</v>
      </c>
      <c r="AB30" t="s">
        <v>213</v>
      </c>
      <c r="AC30" t="s">
        <v>251</v>
      </c>
      <c r="AE30" t="s">
        <v>189</v>
      </c>
      <c r="AF30" t="s">
        <v>189</v>
      </c>
      <c r="AG30" t="s">
        <v>213</v>
      </c>
      <c r="AH30" t="s">
        <v>189</v>
      </c>
      <c r="AI30" t="s">
        <v>189</v>
      </c>
      <c r="AJ30">
        <v>280</v>
      </c>
      <c r="AK30" t="s">
        <v>203</v>
      </c>
    </row>
    <row r="31" spans="1:37" x14ac:dyDescent="0.3">
      <c r="A31" t="s">
        <v>189</v>
      </c>
      <c r="B31" t="s">
        <v>189</v>
      </c>
      <c r="C31">
        <v>11</v>
      </c>
      <c r="D31">
        <v>2019</v>
      </c>
      <c r="E31">
        <v>2020</v>
      </c>
      <c r="F31" t="s">
        <v>189</v>
      </c>
      <c r="G31">
        <v>3100</v>
      </c>
      <c r="H31">
        <v>0</v>
      </c>
      <c r="I31" t="s">
        <v>190</v>
      </c>
      <c r="J31" t="s">
        <v>191</v>
      </c>
      <c r="K31" t="s">
        <v>189</v>
      </c>
      <c r="L31" t="s">
        <v>189</v>
      </c>
      <c r="M31" t="s">
        <v>189</v>
      </c>
      <c r="N31" t="s">
        <v>192</v>
      </c>
      <c r="O31" t="s">
        <v>193</v>
      </c>
      <c r="P31">
        <v>21652064</v>
      </c>
      <c r="Q31">
        <v>16</v>
      </c>
      <c r="R31" t="s">
        <v>209</v>
      </c>
      <c r="S31">
        <v>11010004</v>
      </c>
      <c r="T31" t="s">
        <v>195</v>
      </c>
      <c r="U31" s="231">
        <v>43725</v>
      </c>
      <c r="V31" t="s">
        <v>248</v>
      </c>
      <c r="W31" t="s">
        <v>197</v>
      </c>
      <c r="X31" s="71">
        <v>700.67</v>
      </c>
      <c r="Y31" s="71">
        <v>700.67</v>
      </c>
      <c r="Z31" t="s">
        <v>249</v>
      </c>
      <c r="AA31" t="s">
        <v>250</v>
      </c>
      <c r="AB31" t="s">
        <v>213</v>
      </c>
      <c r="AC31" t="s">
        <v>251</v>
      </c>
      <c r="AE31" t="s">
        <v>189</v>
      </c>
      <c r="AF31" t="s">
        <v>189</v>
      </c>
      <c r="AG31" t="s">
        <v>213</v>
      </c>
      <c r="AH31" t="s">
        <v>189</v>
      </c>
      <c r="AI31" t="s">
        <v>189</v>
      </c>
      <c r="AJ31">
        <v>280</v>
      </c>
      <c r="AK31" t="s">
        <v>203</v>
      </c>
    </row>
    <row r="32" spans="1:37" x14ac:dyDescent="0.3">
      <c r="A32" t="s">
        <v>189</v>
      </c>
      <c r="B32" t="s">
        <v>189</v>
      </c>
      <c r="C32">
        <v>11</v>
      </c>
      <c r="D32">
        <v>2019</v>
      </c>
      <c r="E32">
        <v>2020</v>
      </c>
      <c r="F32" t="s">
        <v>189</v>
      </c>
      <c r="G32">
        <v>3100</v>
      </c>
      <c r="H32">
        <v>0</v>
      </c>
      <c r="I32" t="s">
        <v>190</v>
      </c>
      <c r="J32" t="s">
        <v>191</v>
      </c>
      <c r="K32" t="s">
        <v>189</v>
      </c>
      <c r="L32" t="s">
        <v>189</v>
      </c>
      <c r="M32" t="s">
        <v>189</v>
      </c>
      <c r="N32" t="s">
        <v>192</v>
      </c>
      <c r="O32" t="s">
        <v>193</v>
      </c>
      <c r="P32">
        <v>21652064</v>
      </c>
      <c r="Q32">
        <v>10</v>
      </c>
      <c r="R32" t="s">
        <v>209</v>
      </c>
      <c r="S32">
        <v>11010004</v>
      </c>
      <c r="T32" t="s">
        <v>195</v>
      </c>
      <c r="U32" s="231">
        <v>43725</v>
      </c>
      <c r="V32" t="s">
        <v>248</v>
      </c>
      <c r="W32" t="s">
        <v>197</v>
      </c>
      <c r="X32" s="71">
        <v>10395.33</v>
      </c>
      <c r="Y32" s="71">
        <v>10395.33</v>
      </c>
      <c r="Z32" t="s">
        <v>249</v>
      </c>
      <c r="AA32" t="s">
        <v>250</v>
      </c>
      <c r="AB32" t="s">
        <v>213</v>
      </c>
      <c r="AC32" t="s">
        <v>251</v>
      </c>
      <c r="AE32" t="s">
        <v>189</v>
      </c>
      <c r="AF32" t="s">
        <v>189</v>
      </c>
      <c r="AG32" t="s">
        <v>213</v>
      </c>
      <c r="AH32" t="s">
        <v>189</v>
      </c>
      <c r="AI32" t="s">
        <v>189</v>
      </c>
      <c r="AJ32">
        <v>280</v>
      </c>
      <c r="AK32" t="s">
        <v>203</v>
      </c>
    </row>
    <row r="33" spans="1:37" x14ac:dyDescent="0.3">
      <c r="A33" t="s">
        <v>189</v>
      </c>
      <c r="B33" t="s">
        <v>189</v>
      </c>
      <c r="C33">
        <v>11</v>
      </c>
      <c r="D33">
        <v>2019</v>
      </c>
      <c r="E33">
        <v>2020</v>
      </c>
      <c r="F33" t="s">
        <v>189</v>
      </c>
      <c r="G33">
        <v>3100</v>
      </c>
      <c r="H33">
        <v>0</v>
      </c>
      <c r="I33" t="s">
        <v>190</v>
      </c>
      <c r="J33" t="s">
        <v>191</v>
      </c>
      <c r="K33" t="s">
        <v>189</v>
      </c>
      <c r="L33" t="s">
        <v>189</v>
      </c>
      <c r="M33" t="s">
        <v>189</v>
      </c>
      <c r="N33" t="s">
        <v>192</v>
      </c>
      <c r="O33" t="s">
        <v>193</v>
      </c>
      <c r="P33">
        <v>21652064</v>
      </c>
      <c r="Q33">
        <v>6</v>
      </c>
      <c r="R33" t="s">
        <v>209</v>
      </c>
      <c r="S33">
        <v>11010004</v>
      </c>
      <c r="T33" t="s">
        <v>195</v>
      </c>
      <c r="U33" s="231">
        <v>43725</v>
      </c>
      <c r="V33" t="s">
        <v>248</v>
      </c>
      <c r="W33" t="s">
        <v>197</v>
      </c>
      <c r="X33" s="71">
        <v>43.83</v>
      </c>
      <c r="Y33" s="71">
        <v>43.83</v>
      </c>
      <c r="Z33" t="s">
        <v>249</v>
      </c>
      <c r="AA33" t="s">
        <v>250</v>
      </c>
      <c r="AB33" t="s">
        <v>213</v>
      </c>
      <c r="AC33" t="s">
        <v>251</v>
      </c>
      <c r="AE33" t="s">
        <v>189</v>
      </c>
      <c r="AF33" t="s">
        <v>189</v>
      </c>
      <c r="AG33" t="s">
        <v>213</v>
      </c>
      <c r="AH33" t="s">
        <v>189</v>
      </c>
      <c r="AI33" t="s">
        <v>189</v>
      </c>
      <c r="AJ33">
        <v>280</v>
      </c>
      <c r="AK33" t="s">
        <v>203</v>
      </c>
    </row>
    <row r="34" spans="1:37" x14ac:dyDescent="0.3">
      <c r="A34" t="s">
        <v>189</v>
      </c>
      <c r="B34" t="s">
        <v>189</v>
      </c>
      <c r="C34">
        <v>11</v>
      </c>
      <c r="D34">
        <v>2019</v>
      </c>
      <c r="E34">
        <v>2020</v>
      </c>
      <c r="F34" t="s">
        <v>189</v>
      </c>
      <c r="G34">
        <v>3100</v>
      </c>
      <c r="H34">
        <v>0</v>
      </c>
      <c r="I34" t="s">
        <v>190</v>
      </c>
      <c r="J34" t="s">
        <v>191</v>
      </c>
      <c r="K34" t="s">
        <v>189</v>
      </c>
      <c r="L34" t="s">
        <v>189</v>
      </c>
      <c r="M34" t="s">
        <v>189</v>
      </c>
      <c r="N34" t="s">
        <v>192</v>
      </c>
      <c r="O34" t="s">
        <v>193</v>
      </c>
      <c r="P34">
        <v>21757767</v>
      </c>
      <c r="Q34">
        <v>1</v>
      </c>
      <c r="R34" t="s">
        <v>289</v>
      </c>
      <c r="S34">
        <v>11010004</v>
      </c>
      <c r="T34" t="s">
        <v>290</v>
      </c>
      <c r="U34" s="231">
        <v>43734</v>
      </c>
      <c r="V34" t="s">
        <v>291</v>
      </c>
      <c r="W34" t="s">
        <v>192</v>
      </c>
      <c r="X34" s="71">
        <v>9342.44</v>
      </c>
      <c r="Y34" s="71">
        <v>-9342.44</v>
      </c>
      <c r="Z34" t="s">
        <v>292</v>
      </c>
      <c r="AA34" t="s">
        <v>293</v>
      </c>
      <c r="AB34" t="s">
        <v>294</v>
      </c>
      <c r="AC34">
        <v>760054</v>
      </c>
      <c r="AD34" s="231">
        <v>43734</v>
      </c>
      <c r="AE34" t="s">
        <v>189</v>
      </c>
      <c r="AF34" t="s">
        <v>189</v>
      </c>
      <c r="AG34" t="s">
        <v>295</v>
      </c>
      <c r="AH34" t="s">
        <v>189</v>
      </c>
      <c r="AI34">
        <v>21030004</v>
      </c>
      <c r="AJ34">
        <v>420</v>
      </c>
      <c r="AK34" t="s">
        <v>203</v>
      </c>
    </row>
    <row r="35" spans="1:37" x14ac:dyDescent="0.3">
      <c r="A35" t="s">
        <v>189</v>
      </c>
      <c r="B35" t="s">
        <v>189</v>
      </c>
      <c r="C35">
        <v>11</v>
      </c>
      <c r="D35">
        <v>2017</v>
      </c>
      <c r="E35">
        <v>2018</v>
      </c>
      <c r="F35" t="s">
        <v>189</v>
      </c>
      <c r="G35">
        <v>3100</v>
      </c>
      <c r="H35">
        <v>0</v>
      </c>
      <c r="I35" t="s">
        <v>190</v>
      </c>
      <c r="J35" t="s">
        <v>191</v>
      </c>
      <c r="K35" t="s">
        <v>189</v>
      </c>
      <c r="L35" t="s">
        <v>189</v>
      </c>
      <c r="M35" t="s">
        <v>189</v>
      </c>
      <c r="N35" t="s">
        <v>192</v>
      </c>
      <c r="O35" t="s">
        <v>193</v>
      </c>
      <c r="P35">
        <v>21539667</v>
      </c>
      <c r="Q35">
        <v>2</v>
      </c>
      <c r="R35" t="s">
        <v>194</v>
      </c>
      <c r="S35">
        <v>11010004</v>
      </c>
      <c r="T35" t="s">
        <v>195</v>
      </c>
      <c r="U35" s="231">
        <v>43718</v>
      </c>
      <c r="V35" t="s">
        <v>296</v>
      </c>
      <c r="W35" t="s">
        <v>197</v>
      </c>
      <c r="X35" s="71">
        <v>79432</v>
      </c>
      <c r="Y35" s="71">
        <v>79432</v>
      </c>
      <c r="Z35" t="s">
        <v>297</v>
      </c>
      <c r="AA35" t="s">
        <v>298</v>
      </c>
      <c r="AB35" t="s">
        <v>200</v>
      </c>
      <c r="AC35" t="s">
        <v>189</v>
      </c>
      <c r="AE35" t="s">
        <v>299</v>
      </c>
      <c r="AF35">
        <v>310</v>
      </c>
      <c r="AG35" t="s">
        <v>189</v>
      </c>
      <c r="AH35" t="s">
        <v>208</v>
      </c>
      <c r="AI35" t="s">
        <v>189</v>
      </c>
      <c r="AJ35">
        <v>280</v>
      </c>
      <c r="AK35" t="s">
        <v>203</v>
      </c>
    </row>
    <row r="36" spans="1:37" x14ac:dyDescent="0.3">
      <c r="A36" t="s">
        <v>189</v>
      </c>
      <c r="B36" t="s">
        <v>189</v>
      </c>
      <c r="C36">
        <v>11</v>
      </c>
      <c r="D36">
        <v>2019</v>
      </c>
      <c r="E36">
        <v>2020</v>
      </c>
      <c r="F36" t="s">
        <v>189</v>
      </c>
      <c r="G36">
        <v>3100</v>
      </c>
      <c r="H36">
        <v>0</v>
      </c>
      <c r="I36" t="s">
        <v>190</v>
      </c>
      <c r="J36" t="s">
        <v>191</v>
      </c>
      <c r="K36" t="s">
        <v>189</v>
      </c>
      <c r="L36" t="s">
        <v>189</v>
      </c>
      <c r="M36" t="s">
        <v>189</v>
      </c>
      <c r="N36" t="s">
        <v>192</v>
      </c>
      <c r="O36" t="s">
        <v>193</v>
      </c>
      <c r="P36">
        <v>21711429</v>
      </c>
      <c r="Q36">
        <v>1</v>
      </c>
      <c r="R36" t="s">
        <v>194</v>
      </c>
      <c r="S36">
        <v>11010004</v>
      </c>
      <c r="T36" t="s">
        <v>195</v>
      </c>
      <c r="U36" s="231">
        <v>43731</v>
      </c>
      <c r="V36" t="s">
        <v>300</v>
      </c>
      <c r="W36" t="s">
        <v>197</v>
      </c>
      <c r="X36" s="71">
        <v>3995.6</v>
      </c>
      <c r="Y36" s="71">
        <v>3995.6</v>
      </c>
      <c r="Z36" t="s">
        <v>301</v>
      </c>
      <c r="AA36" t="s">
        <v>302</v>
      </c>
      <c r="AB36" t="s">
        <v>200</v>
      </c>
      <c r="AC36" t="s">
        <v>189</v>
      </c>
      <c r="AE36" t="s">
        <v>303</v>
      </c>
      <c r="AF36">
        <v>310</v>
      </c>
      <c r="AG36" t="s">
        <v>189</v>
      </c>
      <c r="AH36" t="s">
        <v>202</v>
      </c>
      <c r="AI36" t="s">
        <v>189</v>
      </c>
      <c r="AJ36">
        <v>280</v>
      </c>
      <c r="AK36" t="s">
        <v>203</v>
      </c>
    </row>
    <row r="37" spans="1:37" x14ac:dyDescent="0.3">
      <c r="A37" t="s">
        <v>189</v>
      </c>
      <c r="B37" t="s">
        <v>189</v>
      </c>
      <c r="C37">
        <v>11</v>
      </c>
      <c r="D37">
        <v>2019</v>
      </c>
      <c r="E37">
        <v>2020</v>
      </c>
      <c r="F37" t="s">
        <v>189</v>
      </c>
      <c r="G37">
        <v>3100</v>
      </c>
      <c r="H37">
        <v>0</v>
      </c>
      <c r="I37" t="s">
        <v>190</v>
      </c>
      <c r="J37" t="s">
        <v>191</v>
      </c>
      <c r="K37" t="s">
        <v>189</v>
      </c>
      <c r="L37" t="s">
        <v>189</v>
      </c>
      <c r="M37" t="s">
        <v>189</v>
      </c>
      <c r="N37" t="s">
        <v>192</v>
      </c>
      <c r="O37" t="s">
        <v>193</v>
      </c>
      <c r="P37">
        <v>21618896</v>
      </c>
      <c r="Q37">
        <v>1</v>
      </c>
      <c r="R37" t="s">
        <v>194</v>
      </c>
      <c r="S37">
        <v>11010004</v>
      </c>
      <c r="T37" t="s">
        <v>195</v>
      </c>
      <c r="U37" s="231">
        <v>43724</v>
      </c>
      <c r="V37" t="s">
        <v>304</v>
      </c>
      <c r="W37" t="s">
        <v>197</v>
      </c>
      <c r="X37" s="71">
        <v>2781.45</v>
      </c>
      <c r="Y37" s="71">
        <v>2781.45</v>
      </c>
      <c r="Z37" t="s">
        <v>305</v>
      </c>
      <c r="AA37" t="s">
        <v>306</v>
      </c>
      <c r="AB37" t="s">
        <v>200</v>
      </c>
      <c r="AC37" t="s">
        <v>189</v>
      </c>
      <c r="AE37" t="s">
        <v>307</v>
      </c>
      <c r="AF37">
        <v>310</v>
      </c>
      <c r="AG37" t="s">
        <v>189</v>
      </c>
      <c r="AH37" t="s">
        <v>202</v>
      </c>
      <c r="AI37" t="s">
        <v>189</v>
      </c>
      <c r="AJ37">
        <v>280</v>
      </c>
      <c r="AK37" t="s">
        <v>203</v>
      </c>
    </row>
    <row r="38" spans="1:37" x14ac:dyDescent="0.3">
      <c r="A38" t="s">
        <v>189</v>
      </c>
      <c r="B38" t="s">
        <v>189</v>
      </c>
      <c r="C38">
        <v>11</v>
      </c>
      <c r="D38">
        <v>2018</v>
      </c>
      <c r="E38">
        <v>2019</v>
      </c>
      <c r="F38" t="s">
        <v>189</v>
      </c>
      <c r="G38">
        <v>3100</v>
      </c>
      <c r="H38">
        <v>0</v>
      </c>
      <c r="I38" t="s">
        <v>190</v>
      </c>
      <c r="J38" t="s">
        <v>191</v>
      </c>
      <c r="K38" t="s">
        <v>189</v>
      </c>
      <c r="L38" t="s">
        <v>189</v>
      </c>
      <c r="M38" t="s">
        <v>189</v>
      </c>
      <c r="N38" t="s">
        <v>192</v>
      </c>
      <c r="O38" t="s">
        <v>193</v>
      </c>
      <c r="P38">
        <v>21618895</v>
      </c>
      <c r="Q38">
        <v>1</v>
      </c>
      <c r="R38" t="s">
        <v>194</v>
      </c>
      <c r="S38">
        <v>11010004</v>
      </c>
      <c r="T38" t="s">
        <v>195</v>
      </c>
      <c r="U38" s="231">
        <v>43724</v>
      </c>
      <c r="V38" t="s">
        <v>308</v>
      </c>
      <c r="W38" t="s">
        <v>197</v>
      </c>
      <c r="X38" s="71">
        <v>8287</v>
      </c>
      <c r="Y38" s="71">
        <v>8287</v>
      </c>
      <c r="Z38" t="s">
        <v>309</v>
      </c>
      <c r="AA38" t="s">
        <v>306</v>
      </c>
      <c r="AB38" t="s">
        <v>200</v>
      </c>
      <c r="AC38" t="s">
        <v>189</v>
      </c>
      <c r="AE38" t="s">
        <v>310</v>
      </c>
      <c r="AF38">
        <v>310</v>
      </c>
      <c r="AG38" t="s">
        <v>189</v>
      </c>
      <c r="AH38" t="s">
        <v>202</v>
      </c>
      <c r="AI38" t="s">
        <v>189</v>
      </c>
      <c r="AJ38">
        <v>280</v>
      </c>
      <c r="AK38" t="s">
        <v>203</v>
      </c>
    </row>
    <row r="39" spans="1:37" x14ac:dyDescent="0.3">
      <c r="A39" t="s">
        <v>189</v>
      </c>
      <c r="B39" t="s">
        <v>189</v>
      </c>
      <c r="C39">
        <v>11</v>
      </c>
      <c r="D39">
        <v>2019</v>
      </c>
      <c r="E39">
        <v>2020</v>
      </c>
      <c r="F39" t="s">
        <v>189</v>
      </c>
      <c r="G39">
        <v>3100</v>
      </c>
      <c r="H39">
        <v>0</v>
      </c>
      <c r="I39" t="s">
        <v>190</v>
      </c>
      <c r="J39" t="s">
        <v>191</v>
      </c>
      <c r="K39" t="s">
        <v>189</v>
      </c>
      <c r="L39" t="s">
        <v>189</v>
      </c>
      <c r="M39" t="s">
        <v>189</v>
      </c>
      <c r="N39" t="s">
        <v>192</v>
      </c>
      <c r="O39" t="s">
        <v>193</v>
      </c>
      <c r="P39">
        <v>21670302</v>
      </c>
      <c r="Q39">
        <v>1</v>
      </c>
      <c r="R39" t="s">
        <v>194</v>
      </c>
      <c r="S39">
        <v>11010004</v>
      </c>
      <c r="T39" t="s">
        <v>195</v>
      </c>
      <c r="U39" s="231">
        <v>43727</v>
      </c>
      <c r="V39" t="s">
        <v>311</v>
      </c>
      <c r="W39" t="s">
        <v>197</v>
      </c>
      <c r="X39" s="71">
        <v>11079.44</v>
      </c>
      <c r="Y39" s="71">
        <v>11079.44</v>
      </c>
      <c r="Z39" t="s">
        <v>312</v>
      </c>
      <c r="AA39" t="s">
        <v>313</v>
      </c>
      <c r="AB39" t="s">
        <v>200</v>
      </c>
      <c r="AC39" t="s">
        <v>189</v>
      </c>
      <c r="AE39" t="s">
        <v>314</v>
      </c>
      <c r="AF39">
        <v>310</v>
      </c>
      <c r="AG39" t="s">
        <v>189</v>
      </c>
      <c r="AH39" t="s">
        <v>202</v>
      </c>
      <c r="AI39" t="s">
        <v>189</v>
      </c>
      <c r="AJ39">
        <v>280</v>
      </c>
      <c r="AK39" t="s">
        <v>203</v>
      </c>
    </row>
    <row r="40" spans="1:37" x14ac:dyDescent="0.3">
      <c r="A40" t="s">
        <v>189</v>
      </c>
      <c r="B40" t="s">
        <v>189</v>
      </c>
      <c r="C40">
        <v>11</v>
      </c>
      <c r="D40">
        <v>2019</v>
      </c>
      <c r="E40">
        <v>2020</v>
      </c>
      <c r="F40" t="s">
        <v>189</v>
      </c>
      <c r="G40">
        <v>3100</v>
      </c>
      <c r="H40">
        <v>0</v>
      </c>
      <c r="I40" t="s">
        <v>190</v>
      </c>
      <c r="J40" t="s">
        <v>191</v>
      </c>
      <c r="K40" t="s">
        <v>189</v>
      </c>
      <c r="L40" t="s">
        <v>189</v>
      </c>
      <c r="M40" t="s">
        <v>189</v>
      </c>
      <c r="N40" t="s">
        <v>192</v>
      </c>
      <c r="O40" t="s">
        <v>193</v>
      </c>
      <c r="P40">
        <v>21589043</v>
      </c>
      <c r="Q40">
        <v>2</v>
      </c>
      <c r="R40" t="s">
        <v>194</v>
      </c>
      <c r="S40">
        <v>11010004</v>
      </c>
      <c r="T40" t="s">
        <v>195</v>
      </c>
      <c r="U40" s="231">
        <v>43720</v>
      </c>
      <c r="V40" t="s">
        <v>315</v>
      </c>
      <c r="W40" t="s">
        <v>197</v>
      </c>
      <c r="X40" s="71">
        <v>11196.17</v>
      </c>
      <c r="Y40" s="71">
        <v>11196.17</v>
      </c>
      <c r="Z40" t="s">
        <v>316</v>
      </c>
      <c r="AA40" t="s">
        <v>317</v>
      </c>
      <c r="AB40" t="s">
        <v>200</v>
      </c>
      <c r="AC40" t="s">
        <v>189</v>
      </c>
      <c r="AE40" t="s">
        <v>318</v>
      </c>
      <c r="AF40">
        <v>310</v>
      </c>
      <c r="AG40" t="s">
        <v>189</v>
      </c>
      <c r="AH40" t="s">
        <v>208</v>
      </c>
      <c r="AI40" t="s">
        <v>189</v>
      </c>
      <c r="AJ40">
        <v>280</v>
      </c>
      <c r="AK40" t="s">
        <v>203</v>
      </c>
    </row>
    <row r="41" spans="1:37" x14ac:dyDescent="0.3">
      <c r="A41" t="s">
        <v>189</v>
      </c>
      <c r="B41" t="s">
        <v>189</v>
      </c>
      <c r="C41">
        <v>11</v>
      </c>
      <c r="D41">
        <v>2019</v>
      </c>
      <c r="E41">
        <v>2020</v>
      </c>
      <c r="F41" t="s">
        <v>189</v>
      </c>
      <c r="G41">
        <v>3100</v>
      </c>
      <c r="H41">
        <v>0</v>
      </c>
      <c r="I41" t="s">
        <v>190</v>
      </c>
      <c r="J41" t="s">
        <v>191</v>
      </c>
      <c r="K41" t="s">
        <v>189</v>
      </c>
      <c r="L41" t="s">
        <v>189</v>
      </c>
      <c r="M41" t="s">
        <v>189</v>
      </c>
      <c r="N41" t="s">
        <v>192</v>
      </c>
      <c r="O41" t="s">
        <v>193</v>
      </c>
      <c r="P41">
        <v>21726104</v>
      </c>
      <c r="Q41">
        <v>2</v>
      </c>
      <c r="R41" t="s">
        <v>194</v>
      </c>
      <c r="S41">
        <v>11010004</v>
      </c>
      <c r="T41" t="s">
        <v>218</v>
      </c>
      <c r="U41" s="231">
        <v>43732</v>
      </c>
      <c r="V41" t="s">
        <v>319</v>
      </c>
      <c r="W41" t="s">
        <v>192</v>
      </c>
      <c r="X41" s="71">
        <v>5038.53</v>
      </c>
      <c r="Y41" s="71">
        <v>-5038.53</v>
      </c>
      <c r="Z41" t="s">
        <v>320</v>
      </c>
      <c r="AA41" t="s">
        <v>235</v>
      </c>
      <c r="AB41" t="s">
        <v>200</v>
      </c>
      <c r="AC41" t="s">
        <v>189</v>
      </c>
      <c r="AE41" t="s">
        <v>321</v>
      </c>
      <c r="AF41">
        <v>310</v>
      </c>
      <c r="AG41" t="s">
        <v>189</v>
      </c>
      <c r="AH41" t="s">
        <v>202</v>
      </c>
      <c r="AI41" t="s">
        <v>189</v>
      </c>
      <c r="AJ41">
        <v>280</v>
      </c>
      <c r="AK41" t="s">
        <v>203</v>
      </c>
    </row>
    <row r="42" spans="1:37" x14ac:dyDescent="0.3">
      <c r="A42" t="s">
        <v>189</v>
      </c>
      <c r="B42" t="s">
        <v>189</v>
      </c>
      <c r="C42">
        <v>11</v>
      </c>
      <c r="D42">
        <v>2019</v>
      </c>
      <c r="E42">
        <v>2020</v>
      </c>
      <c r="F42" t="s">
        <v>189</v>
      </c>
      <c r="G42">
        <v>3100</v>
      </c>
      <c r="H42">
        <v>0</v>
      </c>
      <c r="I42" t="s">
        <v>190</v>
      </c>
      <c r="J42" t="s">
        <v>191</v>
      </c>
      <c r="K42" t="s">
        <v>189</v>
      </c>
      <c r="L42" t="s">
        <v>189</v>
      </c>
      <c r="M42" t="s">
        <v>189</v>
      </c>
      <c r="N42" t="s">
        <v>192</v>
      </c>
      <c r="O42" t="s">
        <v>193</v>
      </c>
      <c r="P42">
        <v>21516943</v>
      </c>
      <c r="Q42">
        <v>2</v>
      </c>
      <c r="R42" t="s">
        <v>194</v>
      </c>
      <c r="S42">
        <v>11010004</v>
      </c>
      <c r="T42" t="s">
        <v>218</v>
      </c>
      <c r="U42" s="231">
        <v>43717</v>
      </c>
      <c r="V42" t="s">
        <v>322</v>
      </c>
      <c r="W42" t="s">
        <v>192</v>
      </c>
      <c r="X42" s="71">
        <v>3489.42</v>
      </c>
      <c r="Y42" s="71">
        <v>-3489.42</v>
      </c>
      <c r="Z42" t="s">
        <v>323</v>
      </c>
      <c r="AA42" t="s">
        <v>324</v>
      </c>
      <c r="AB42" t="s">
        <v>200</v>
      </c>
      <c r="AC42" t="s">
        <v>189</v>
      </c>
      <c r="AE42" t="s">
        <v>325</v>
      </c>
      <c r="AF42">
        <v>310</v>
      </c>
      <c r="AG42" t="s">
        <v>189</v>
      </c>
      <c r="AH42" t="s">
        <v>202</v>
      </c>
      <c r="AI42" t="s">
        <v>189</v>
      </c>
      <c r="AJ42">
        <v>280</v>
      </c>
      <c r="AK42" t="s">
        <v>203</v>
      </c>
    </row>
    <row r="43" spans="1:37" x14ac:dyDescent="0.3">
      <c r="A43" t="s">
        <v>189</v>
      </c>
      <c r="B43" t="s">
        <v>189</v>
      </c>
      <c r="C43">
        <v>11</v>
      </c>
      <c r="D43">
        <v>2019</v>
      </c>
      <c r="E43">
        <v>2020</v>
      </c>
      <c r="F43" t="s">
        <v>189</v>
      </c>
      <c r="G43">
        <v>3100</v>
      </c>
      <c r="H43">
        <v>0</v>
      </c>
      <c r="I43" t="s">
        <v>190</v>
      </c>
      <c r="J43" t="s">
        <v>191</v>
      </c>
      <c r="K43" t="s">
        <v>189</v>
      </c>
      <c r="L43" t="s">
        <v>189</v>
      </c>
      <c r="M43" t="s">
        <v>189</v>
      </c>
      <c r="N43" t="s">
        <v>192</v>
      </c>
      <c r="O43" t="s">
        <v>193</v>
      </c>
      <c r="P43">
        <v>21652064</v>
      </c>
      <c r="Q43">
        <v>29</v>
      </c>
      <c r="R43" t="s">
        <v>209</v>
      </c>
      <c r="S43">
        <v>11010004</v>
      </c>
      <c r="T43" t="s">
        <v>195</v>
      </c>
      <c r="U43" s="231">
        <v>43725</v>
      </c>
      <c r="V43" t="s">
        <v>248</v>
      </c>
      <c r="W43" t="s">
        <v>197</v>
      </c>
      <c r="X43" s="71">
        <v>270.33</v>
      </c>
      <c r="Y43" s="71">
        <v>270.33</v>
      </c>
      <c r="Z43" t="s">
        <v>249</v>
      </c>
      <c r="AA43" t="s">
        <v>250</v>
      </c>
      <c r="AB43" t="s">
        <v>213</v>
      </c>
      <c r="AC43" t="s">
        <v>251</v>
      </c>
      <c r="AE43" t="s">
        <v>189</v>
      </c>
      <c r="AF43" t="s">
        <v>189</v>
      </c>
      <c r="AG43" t="s">
        <v>213</v>
      </c>
      <c r="AH43" t="s">
        <v>189</v>
      </c>
      <c r="AI43" t="s">
        <v>189</v>
      </c>
      <c r="AJ43">
        <v>280</v>
      </c>
      <c r="AK43" t="s">
        <v>203</v>
      </c>
    </row>
    <row r="44" spans="1:37" x14ac:dyDescent="0.3">
      <c r="A44" t="s">
        <v>189</v>
      </c>
      <c r="B44" t="s">
        <v>189</v>
      </c>
      <c r="C44">
        <v>11</v>
      </c>
      <c r="D44">
        <v>2019</v>
      </c>
      <c r="E44">
        <v>2020</v>
      </c>
      <c r="F44" t="s">
        <v>189</v>
      </c>
      <c r="G44">
        <v>3100</v>
      </c>
      <c r="H44">
        <v>0</v>
      </c>
      <c r="I44" t="s">
        <v>190</v>
      </c>
      <c r="J44" t="s">
        <v>191</v>
      </c>
      <c r="K44" t="s">
        <v>189</v>
      </c>
      <c r="L44" t="s">
        <v>189</v>
      </c>
      <c r="M44" t="s">
        <v>189</v>
      </c>
      <c r="N44" t="s">
        <v>192</v>
      </c>
      <c r="O44" t="s">
        <v>193</v>
      </c>
      <c r="P44">
        <v>21652064</v>
      </c>
      <c r="Q44">
        <v>22</v>
      </c>
      <c r="R44" t="s">
        <v>209</v>
      </c>
      <c r="S44">
        <v>11010004</v>
      </c>
      <c r="T44" t="s">
        <v>195</v>
      </c>
      <c r="U44" s="231">
        <v>43725</v>
      </c>
      <c r="V44" t="s">
        <v>248</v>
      </c>
      <c r="W44" t="s">
        <v>197</v>
      </c>
      <c r="X44" s="71">
        <v>431.75</v>
      </c>
      <c r="Y44" s="71">
        <v>431.75</v>
      </c>
      <c r="Z44" t="s">
        <v>249</v>
      </c>
      <c r="AA44" t="s">
        <v>250</v>
      </c>
      <c r="AB44" t="s">
        <v>213</v>
      </c>
      <c r="AC44" t="s">
        <v>251</v>
      </c>
      <c r="AE44" t="s">
        <v>189</v>
      </c>
      <c r="AF44" t="s">
        <v>189</v>
      </c>
      <c r="AG44" t="s">
        <v>213</v>
      </c>
      <c r="AH44" t="s">
        <v>189</v>
      </c>
      <c r="AI44" t="s">
        <v>189</v>
      </c>
      <c r="AJ44">
        <v>280</v>
      </c>
      <c r="AK44" t="s">
        <v>203</v>
      </c>
    </row>
    <row r="45" spans="1:37" x14ac:dyDescent="0.3">
      <c r="A45" t="s">
        <v>189</v>
      </c>
      <c r="B45" t="s">
        <v>189</v>
      </c>
      <c r="C45">
        <v>11</v>
      </c>
      <c r="D45">
        <v>2019</v>
      </c>
      <c r="E45">
        <v>2020</v>
      </c>
      <c r="F45" t="s">
        <v>189</v>
      </c>
      <c r="G45">
        <v>3100</v>
      </c>
      <c r="H45">
        <v>0</v>
      </c>
      <c r="I45" t="s">
        <v>190</v>
      </c>
      <c r="J45" t="s">
        <v>191</v>
      </c>
      <c r="K45" t="s">
        <v>189</v>
      </c>
      <c r="L45" t="s">
        <v>189</v>
      </c>
      <c r="M45" t="s">
        <v>189</v>
      </c>
      <c r="N45" t="s">
        <v>192</v>
      </c>
      <c r="O45" t="s">
        <v>193</v>
      </c>
      <c r="P45">
        <v>21652064</v>
      </c>
      <c r="Q45">
        <v>4</v>
      </c>
      <c r="R45" t="s">
        <v>209</v>
      </c>
      <c r="S45">
        <v>11010004</v>
      </c>
      <c r="T45" t="s">
        <v>195</v>
      </c>
      <c r="U45" s="231">
        <v>43725</v>
      </c>
      <c r="V45" t="s">
        <v>248</v>
      </c>
      <c r="W45" t="s">
        <v>197</v>
      </c>
      <c r="X45" s="71">
        <v>625.16999999999996</v>
      </c>
      <c r="Y45" s="71">
        <v>625.16999999999996</v>
      </c>
      <c r="Z45" t="s">
        <v>249</v>
      </c>
      <c r="AA45" t="s">
        <v>250</v>
      </c>
      <c r="AB45" t="s">
        <v>213</v>
      </c>
      <c r="AC45" t="s">
        <v>251</v>
      </c>
      <c r="AE45" t="s">
        <v>189</v>
      </c>
      <c r="AF45" t="s">
        <v>189</v>
      </c>
      <c r="AG45" t="s">
        <v>213</v>
      </c>
      <c r="AH45" t="s">
        <v>189</v>
      </c>
      <c r="AI45" t="s">
        <v>189</v>
      </c>
      <c r="AJ45">
        <v>280</v>
      </c>
      <c r="AK45" t="s">
        <v>203</v>
      </c>
    </row>
    <row r="46" spans="1:37" x14ac:dyDescent="0.3">
      <c r="A46" t="s">
        <v>189</v>
      </c>
      <c r="B46" t="s">
        <v>189</v>
      </c>
      <c r="C46">
        <v>11</v>
      </c>
      <c r="D46">
        <v>2019</v>
      </c>
      <c r="E46">
        <v>2020</v>
      </c>
      <c r="F46" t="s">
        <v>189</v>
      </c>
      <c r="G46">
        <v>3100</v>
      </c>
      <c r="H46">
        <v>0</v>
      </c>
      <c r="I46" t="s">
        <v>190</v>
      </c>
      <c r="J46" t="s">
        <v>191</v>
      </c>
      <c r="K46" t="s">
        <v>189</v>
      </c>
      <c r="L46" t="s">
        <v>189</v>
      </c>
      <c r="M46" t="s">
        <v>189</v>
      </c>
      <c r="N46" t="s">
        <v>192</v>
      </c>
      <c r="O46" t="s">
        <v>193</v>
      </c>
      <c r="P46">
        <v>21652064</v>
      </c>
      <c r="Q46">
        <v>1</v>
      </c>
      <c r="R46" t="s">
        <v>209</v>
      </c>
      <c r="S46">
        <v>11010004</v>
      </c>
      <c r="T46" t="s">
        <v>195</v>
      </c>
      <c r="U46" s="231">
        <v>43725</v>
      </c>
      <c r="V46" t="s">
        <v>248</v>
      </c>
      <c r="W46" t="s">
        <v>197</v>
      </c>
      <c r="X46" s="71">
        <v>19257.919999999998</v>
      </c>
      <c r="Y46" s="71">
        <v>19257.919999999998</v>
      </c>
      <c r="Z46" t="s">
        <v>249</v>
      </c>
      <c r="AA46" t="s">
        <v>250</v>
      </c>
      <c r="AB46" t="s">
        <v>213</v>
      </c>
      <c r="AC46" t="s">
        <v>251</v>
      </c>
      <c r="AE46" t="s">
        <v>189</v>
      </c>
      <c r="AF46" t="s">
        <v>189</v>
      </c>
      <c r="AG46" t="s">
        <v>213</v>
      </c>
      <c r="AH46" t="s">
        <v>189</v>
      </c>
      <c r="AI46" t="s">
        <v>189</v>
      </c>
      <c r="AJ46">
        <v>280</v>
      </c>
      <c r="AK46" t="s">
        <v>203</v>
      </c>
    </row>
    <row r="47" spans="1:37" x14ac:dyDescent="0.3">
      <c r="A47" t="s">
        <v>189</v>
      </c>
      <c r="B47" t="s">
        <v>189</v>
      </c>
      <c r="C47">
        <v>11</v>
      </c>
      <c r="D47">
        <v>2018</v>
      </c>
      <c r="E47">
        <v>2019</v>
      </c>
      <c r="F47" t="s">
        <v>189</v>
      </c>
      <c r="G47">
        <v>3100</v>
      </c>
      <c r="H47">
        <v>0</v>
      </c>
      <c r="I47" t="s">
        <v>190</v>
      </c>
      <c r="J47" t="s">
        <v>191</v>
      </c>
      <c r="K47" t="s">
        <v>189</v>
      </c>
      <c r="L47" t="s">
        <v>189</v>
      </c>
      <c r="M47" t="s">
        <v>189</v>
      </c>
      <c r="N47" t="s">
        <v>192</v>
      </c>
      <c r="O47" t="s">
        <v>193</v>
      </c>
      <c r="P47">
        <v>21567156</v>
      </c>
      <c r="Q47">
        <v>1</v>
      </c>
      <c r="R47" t="s">
        <v>194</v>
      </c>
      <c r="S47">
        <v>11010004</v>
      </c>
      <c r="T47" t="s">
        <v>195</v>
      </c>
      <c r="U47" s="231">
        <v>43719</v>
      </c>
      <c r="V47" t="s">
        <v>326</v>
      </c>
      <c r="W47" t="s">
        <v>197</v>
      </c>
      <c r="X47" s="71">
        <v>21638.799999999999</v>
      </c>
      <c r="Y47" s="71">
        <v>21638.799999999999</v>
      </c>
      <c r="Z47" t="s">
        <v>327</v>
      </c>
      <c r="AA47" t="s">
        <v>328</v>
      </c>
      <c r="AB47" t="s">
        <v>200</v>
      </c>
      <c r="AC47" t="s">
        <v>189</v>
      </c>
      <c r="AE47" t="s">
        <v>329</v>
      </c>
      <c r="AF47">
        <v>310</v>
      </c>
      <c r="AG47" t="s">
        <v>189</v>
      </c>
      <c r="AH47" t="s">
        <v>208</v>
      </c>
      <c r="AI47" t="s">
        <v>189</v>
      </c>
      <c r="AJ47">
        <v>280</v>
      </c>
      <c r="AK47" t="s">
        <v>203</v>
      </c>
    </row>
    <row r="48" spans="1:37" x14ac:dyDescent="0.3">
      <c r="A48" t="s">
        <v>189</v>
      </c>
      <c r="B48" t="s">
        <v>189</v>
      </c>
      <c r="C48">
        <v>11</v>
      </c>
      <c r="D48">
        <v>2018</v>
      </c>
      <c r="E48">
        <v>2019</v>
      </c>
      <c r="F48" t="s">
        <v>189</v>
      </c>
      <c r="G48">
        <v>3100</v>
      </c>
      <c r="H48">
        <v>0</v>
      </c>
      <c r="I48" t="s">
        <v>190</v>
      </c>
      <c r="J48" t="s">
        <v>191</v>
      </c>
      <c r="K48" t="s">
        <v>189</v>
      </c>
      <c r="L48" t="s">
        <v>189</v>
      </c>
      <c r="M48" t="s">
        <v>189</v>
      </c>
      <c r="N48" t="s">
        <v>192</v>
      </c>
      <c r="O48" t="s">
        <v>193</v>
      </c>
      <c r="P48">
        <v>21765492</v>
      </c>
      <c r="Q48">
        <v>1</v>
      </c>
      <c r="R48" t="s">
        <v>194</v>
      </c>
      <c r="S48">
        <v>11010004</v>
      </c>
      <c r="T48" t="s">
        <v>195</v>
      </c>
      <c r="U48" s="231">
        <v>43735</v>
      </c>
      <c r="V48" t="s">
        <v>330</v>
      </c>
      <c r="W48" t="s">
        <v>197</v>
      </c>
      <c r="X48" s="71">
        <v>6530.01</v>
      </c>
      <c r="Y48" s="71">
        <v>6530.01</v>
      </c>
      <c r="Z48" t="s">
        <v>331</v>
      </c>
      <c r="AA48" t="s">
        <v>332</v>
      </c>
      <c r="AB48" t="s">
        <v>200</v>
      </c>
      <c r="AC48" t="s">
        <v>189</v>
      </c>
      <c r="AE48" t="s">
        <v>333</v>
      </c>
      <c r="AF48">
        <v>310</v>
      </c>
      <c r="AG48" t="s">
        <v>189</v>
      </c>
      <c r="AH48" t="s">
        <v>208</v>
      </c>
      <c r="AI48" t="s">
        <v>189</v>
      </c>
      <c r="AJ48">
        <v>280</v>
      </c>
      <c r="AK48" t="s">
        <v>203</v>
      </c>
    </row>
    <row r="49" spans="1:37" x14ac:dyDescent="0.3">
      <c r="A49" t="s">
        <v>189</v>
      </c>
      <c r="B49" t="s">
        <v>189</v>
      </c>
      <c r="C49">
        <v>11</v>
      </c>
      <c r="D49">
        <v>2019</v>
      </c>
      <c r="E49">
        <v>2020</v>
      </c>
      <c r="F49" t="s">
        <v>189</v>
      </c>
      <c r="G49">
        <v>3100</v>
      </c>
      <c r="H49">
        <v>0</v>
      </c>
      <c r="I49" t="s">
        <v>190</v>
      </c>
      <c r="J49" t="s">
        <v>191</v>
      </c>
      <c r="K49" t="s">
        <v>189</v>
      </c>
      <c r="L49" t="s">
        <v>189</v>
      </c>
      <c r="M49" t="s">
        <v>189</v>
      </c>
      <c r="N49" t="s">
        <v>192</v>
      </c>
      <c r="O49" t="s">
        <v>193</v>
      </c>
      <c r="P49">
        <v>21686974</v>
      </c>
      <c r="Q49">
        <v>1</v>
      </c>
      <c r="R49" t="s">
        <v>194</v>
      </c>
      <c r="S49">
        <v>11010004</v>
      </c>
      <c r="T49" t="s">
        <v>195</v>
      </c>
      <c r="U49" s="231">
        <v>43728</v>
      </c>
      <c r="V49" t="s">
        <v>334</v>
      </c>
      <c r="W49" t="s">
        <v>197</v>
      </c>
      <c r="X49" s="71">
        <v>2122.8000000000002</v>
      </c>
      <c r="Y49" s="71">
        <v>2122.8000000000002</v>
      </c>
      <c r="Z49" t="s">
        <v>335</v>
      </c>
      <c r="AA49" t="s">
        <v>336</v>
      </c>
      <c r="AB49" t="s">
        <v>200</v>
      </c>
      <c r="AC49" t="s">
        <v>189</v>
      </c>
      <c r="AE49" t="s">
        <v>337</v>
      </c>
      <c r="AF49">
        <v>310</v>
      </c>
      <c r="AG49" t="s">
        <v>189</v>
      </c>
      <c r="AH49" t="s">
        <v>202</v>
      </c>
      <c r="AI49" t="s">
        <v>189</v>
      </c>
      <c r="AJ49">
        <v>280</v>
      </c>
      <c r="AK49" t="s">
        <v>203</v>
      </c>
    </row>
    <row r="50" spans="1:37" x14ac:dyDescent="0.3">
      <c r="A50" t="s">
        <v>189</v>
      </c>
      <c r="B50" t="s">
        <v>189</v>
      </c>
      <c r="C50">
        <v>11</v>
      </c>
      <c r="D50">
        <v>2019</v>
      </c>
      <c r="E50">
        <v>2020</v>
      </c>
      <c r="F50" t="s">
        <v>189</v>
      </c>
      <c r="G50">
        <v>3100</v>
      </c>
      <c r="H50">
        <v>0</v>
      </c>
      <c r="I50" t="s">
        <v>190</v>
      </c>
      <c r="J50" t="s">
        <v>191</v>
      </c>
      <c r="K50" t="s">
        <v>189</v>
      </c>
      <c r="L50" t="s">
        <v>189</v>
      </c>
      <c r="M50" t="s">
        <v>189</v>
      </c>
      <c r="N50" t="s">
        <v>192</v>
      </c>
      <c r="O50" t="s">
        <v>193</v>
      </c>
      <c r="P50">
        <v>21442631</v>
      </c>
      <c r="Q50">
        <v>1</v>
      </c>
      <c r="R50" t="s">
        <v>194</v>
      </c>
      <c r="S50">
        <v>11010004</v>
      </c>
      <c r="T50" t="s">
        <v>195</v>
      </c>
      <c r="U50" s="231">
        <v>43711</v>
      </c>
      <c r="V50" t="s">
        <v>338</v>
      </c>
      <c r="W50" t="s">
        <v>197</v>
      </c>
      <c r="X50" s="71">
        <v>73.75</v>
      </c>
      <c r="Y50" s="71">
        <v>73.75</v>
      </c>
      <c r="Z50" t="s">
        <v>339</v>
      </c>
      <c r="AA50" t="s">
        <v>266</v>
      </c>
      <c r="AB50" t="s">
        <v>200</v>
      </c>
      <c r="AC50" t="s">
        <v>189</v>
      </c>
      <c r="AE50" t="s">
        <v>340</v>
      </c>
      <c r="AF50">
        <v>310</v>
      </c>
      <c r="AG50" t="s">
        <v>189</v>
      </c>
      <c r="AH50" t="s">
        <v>202</v>
      </c>
      <c r="AI50" t="s">
        <v>189</v>
      </c>
      <c r="AJ50">
        <v>280</v>
      </c>
      <c r="AK50" t="s">
        <v>203</v>
      </c>
    </row>
    <row r="51" spans="1:37" x14ac:dyDescent="0.3">
      <c r="A51" t="s">
        <v>189</v>
      </c>
      <c r="B51" t="s">
        <v>189</v>
      </c>
      <c r="C51">
        <v>11</v>
      </c>
      <c r="D51">
        <v>2019</v>
      </c>
      <c r="E51">
        <v>2020</v>
      </c>
      <c r="F51" t="s">
        <v>189</v>
      </c>
      <c r="G51">
        <v>3100</v>
      </c>
      <c r="H51">
        <v>0</v>
      </c>
      <c r="I51" t="s">
        <v>190</v>
      </c>
      <c r="J51" t="s">
        <v>191</v>
      </c>
      <c r="K51" t="s">
        <v>189</v>
      </c>
      <c r="L51" t="s">
        <v>189</v>
      </c>
      <c r="M51" t="s">
        <v>189</v>
      </c>
      <c r="N51" t="s">
        <v>192</v>
      </c>
      <c r="O51" t="s">
        <v>193</v>
      </c>
      <c r="P51">
        <v>21528790</v>
      </c>
      <c r="Q51">
        <v>1</v>
      </c>
      <c r="R51" t="s">
        <v>209</v>
      </c>
      <c r="S51">
        <v>11010004</v>
      </c>
      <c r="T51" t="s">
        <v>195</v>
      </c>
      <c r="U51" s="231">
        <v>43717</v>
      </c>
      <c r="V51" t="s">
        <v>341</v>
      </c>
      <c r="W51" t="s">
        <v>197</v>
      </c>
      <c r="X51" s="71">
        <v>3404.87</v>
      </c>
      <c r="Y51" s="71">
        <v>3404.87</v>
      </c>
      <c r="Z51" t="s">
        <v>342</v>
      </c>
      <c r="AA51" t="s">
        <v>343</v>
      </c>
      <c r="AB51" t="s">
        <v>213</v>
      </c>
      <c r="AC51" t="s">
        <v>344</v>
      </c>
      <c r="AE51" t="s">
        <v>189</v>
      </c>
      <c r="AF51" t="s">
        <v>189</v>
      </c>
      <c r="AG51" t="s">
        <v>213</v>
      </c>
      <c r="AH51" t="s">
        <v>189</v>
      </c>
      <c r="AI51" t="s">
        <v>189</v>
      </c>
      <c r="AJ51">
        <v>280</v>
      </c>
      <c r="AK51" t="s">
        <v>203</v>
      </c>
    </row>
    <row r="52" spans="1:37" x14ac:dyDescent="0.3">
      <c r="A52" t="s">
        <v>189</v>
      </c>
      <c r="B52" t="s">
        <v>189</v>
      </c>
      <c r="C52">
        <v>11</v>
      </c>
      <c r="D52">
        <v>2019</v>
      </c>
      <c r="E52">
        <v>2020</v>
      </c>
      <c r="F52" t="s">
        <v>189</v>
      </c>
      <c r="G52">
        <v>3100</v>
      </c>
      <c r="H52">
        <v>0</v>
      </c>
      <c r="I52" t="s">
        <v>190</v>
      </c>
      <c r="J52" t="s">
        <v>191</v>
      </c>
      <c r="K52" t="s">
        <v>189</v>
      </c>
      <c r="L52" t="s">
        <v>189</v>
      </c>
      <c r="M52" t="s">
        <v>189</v>
      </c>
      <c r="N52" t="s">
        <v>192</v>
      </c>
      <c r="O52" t="s">
        <v>193</v>
      </c>
      <c r="P52">
        <v>21537983</v>
      </c>
      <c r="Q52">
        <v>1</v>
      </c>
      <c r="R52" t="s">
        <v>194</v>
      </c>
      <c r="S52">
        <v>11010004</v>
      </c>
      <c r="T52" t="s">
        <v>195</v>
      </c>
      <c r="U52" s="231">
        <v>43718</v>
      </c>
      <c r="V52" t="s">
        <v>345</v>
      </c>
      <c r="W52" t="s">
        <v>197</v>
      </c>
      <c r="X52" s="71">
        <v>14.75</v>
      </c>
      <c r="Y52" s="71">
        <v>14.75</v>
      </c>
      <c r="Z52" t="s">
        <v>346</v>
      </c>
      <c r="AA52" t="s">
        <v>274</v>
      </c>
      <c r="AB52" t="s">
        <v>200</v>
      </c>
      <c r="AC52" t="s">
        <v>189</v>
      </c>
      <c r="AE52" t="s">
        <v>347</v>
      </c>
      <c r="AF52">
        <v>310</v>
      </c>
      <c r="AG52" t="s">
        <v>189</v>
      </c>
      <c r="AH52" t="s">
        <v>202</v>
      </c>
      <c r="AI52" t="s">
        <v>189</v>
      </c>
      <c r="AJ52">
        <v>280</v>
      </c>
      <c r="AK52" t="s">
        <v>203</v>
      </c>
    </row>
    <row r="53" spans="1:37" x14ac:dyDescent="0.3">
      <c r="A53" t="s">
        <v>189</v>
      </c>
      <c r="B53" t="s">
        <v>189</v>
      </c>
      <c r="C53">
        <v>11</v>
      </c>
      <c r="D53">
        <v>2017</v>
      </c>
      <c r="E53">
        <v>2018</v>
      </c>
      <c r="F53" t="s">
        <v>189</v>
      </c>
      <c r="G53">
        <v>3100</v>
      </c>
      <c r="H53">
        <v>0</v>
      </c>
      <c r="I53" t="s">
        <v>190</v>
      </c>
      <c r="J53" t="s">
        <v>191</v>
      </c>
      <c r="K53" t="s">
        <v>189</v>
      </c>
      <c r="L53" t="s">
        <v>189</v>
      </c>
      <c r="M53" t="s">
        <v>189</v>
      </c>
      <c r="N53" t="s">
        <v>192</v>
      </c>
      <c r="O53" t="s">
        <v>193</v>
      </c>
      <c r="P53">
        <v>21542931</v>
      </c>
      <c r="Q53">
        <v>1</v>
      </c>
      <c r="R53" t="s">
        <v>209</v>
      </c>
      <c r="S53">
        <v>11010004</v>
      </c>
      <c r="T53" t="s">
        <v>290</v>
      </c>
      <c r="U53" s="231">
        <v>43718</v>
      </c>
      <c r="V53" t="s">
        <v>348</v>
      </c>
      <c r="W53" t="s">
        <v>192</v>
      </c>
      <c r="X53" s="71">
        <v>1014</v>
      </c>
      <c r="Y53" s="71">
        <v>-1014</v>
      </c>
      <c r="Z53" t="s">
        <v>349</v>
      </c>
      <c r="AA53" t="s">
        <v>350</v>
      </c>
      <c r="AB53" t="s">
        <v>213</v>
      </c>
      <c r="AC53">
        <v>19098943</v>
      </c>
      <c r="AE53" t="s">
        <v>189</v>
      </c>
      <c r="AF53" t="s">
        <v>189</v>
      </c>
      <c r="AG53" t="s">
        <v>213</v>
      </c>
      <c r="AH53" t="s">
        <v>189</v>
      </c>
      <c r="AI53" t="s">
        <v>189</v>
      </c>
      <c r="AJ53">
        <v>280</v>
      </c>
      <c r="AK53" t="s">
        <v>203</v>
      </c>
    </row>
    <row r="54" spans="1:37" x14ac:dyDescent="0.3">
      <c r="A54" t="s">
        <v>189</v>
      </c>
      <c r="B54" t="s">
        <v>189</v>
      </c>
      <c r="C54">
        <v>11</v>
      </c>
      <c r="D54">
        <v>2019</v>
      </c>
      <c r="E54">
        <v>2020</v>
      </c>
      <c r="F54" t="s">
        <v>189</v>
      </c>
      <c r="G54">
        <v>3100</v>
      </c>
      <c r="H54">
        <v>0</v>
      </c>
      <c r="I54" t="s">
        <v>190</v>
      </c>
      <c r="J54" t="s">
        <v>191</v>
      </c>
      <c r="K54" t="s">
        <v>189</v>
      </c>
      <c r="L54" t="s">
        <v>189</v>
      </c>
      <c r="M54" t="s">
        <v>189</v>
      </c>
      <c r="N54" t="s">
        <v>192</v>
      </c>
      <c r="O54" t="s">
        <v>193</v>
      </c>
      <c r="P54">
        <v>21542929</v>
      </c>
      <c r="Q54">
        <v>1</v>
      </c>
      <c r="R54" t="s">
        <v>209</v>
      </c>
      <c r="S54">
        <v>11010004</v>
      </c>
      <c r="T54" t="s">
        <v>195</v>
      </c>
      <c r="U54" s="231">
        <v>43718</v>
      </c>
      <c r="V54" t="s">
        <v>351</v>
      </c>
      <c r="W54" t="s">
        <v>197</v>
      </c>
      <c r="X54" s="71">
        <v>588</v>
      </c>
      <c r="Y54" s="71">
        <v>588</v>
      </c>
      <c r="Z54" t="s">
        <v>352</v>
      </c>
      <c r="AA54" t="s">
        <v>350</v>
      </c>
      <c r="AB54" t="s">
        <v>213</v>
      </c>
      <c r="AC54">
        <v>19098942</v>
      </c>
      <c r="AE54" t="s">
        <v>189</v>
      </c>
      <c r="AF54" t="s">
        <v>189</v>
      </c>
      <c r="AG54" t="s">
        <v>213</v>
      </c>
      <c r="AH54" t="s">
        <v>189</v>
      </c>
      <c r="AI54" t="s">
        <v>189</v>
      </c>
      <c r="AJ54">
        <v>280</v>
      </c>
      <c r="AK54" t="s">
        <v>203</v>
      </c>
    </row>
    <row r="55" spans="1:37" x14ac:dyDescent="0.3">
      <c r="A55" t="s">
        <v>189</v>
      </c>
      <c r="B55" t="s">
        <v>189</v>
      </c>
      <c r="C55">
        <v>11</v>
      </c>
      <c r="D55">
        <v>2019</v>
      </c>
      <c r="E55">
        <v>2020</v>
      </c>
      <c r="F55" t="s">
        <v>189</v>
      </c>
      <c r="G55">
        <v>3100</v>
      </c>
      <c r="H55">
        <v>0</v>
      </c>
      <c r="I55" t="s">
        <v>190</v>
      </c>
      <c r="J55" t="s">
        <v>191</v>
      </c>
      <c r="K55" t="s">
        <v>189</v>
      </c>
      <c r="L55" t="s">
        <v>189</v>
      </c>
      <c r="M55" t="s">
        <v>189</v>
      </c>
      <c r="N55" t="s">
        <v>192</v>
      </c>
      <c r="O55" t="s">
        <v>193</v>
      </c>
      <c r="P55">
        <v>21554994</v>
      </c>
      <c r="Q55">
        <v>2</v>
      </c>
      <c r="R55" t="s">
        <v>194</v>
      </c>
      <c r="S55">
        <v>11010004</v>
      </c>
      <c r="T55" t="s">
        <v>195</v>
      </c>
      <c r="U55" s="231">
        <v>43719</v>
      </c>
      <c r="V55" t="s">
        <v>353</v>
      </c>
      <c r="W55" t="s">
        <v>197</v>
      </c>
      <c r="X55" s="71">
        <v>8091.87</v>
      </c>
      <c r="Y55" s="71">
        <v>8091.87</v>
      </c>
      <c r="Z55" t="s">
        <v>354</v>
      </c>
      <c r="AA55" t="s">
        <v>355</v>
      </c>
      <c r="AB55" t="s">
        <v>200</v>
      </c>
      <c r="AC55" t="s">
        <v>189</v>
      </c>
      <c r="AE55" t="s">
        <v>356</v>
      </c>
      <c r="AF55">
        <v>310</v>
      </c>
      <c r="AG55" t="s">
        <v>189</v>
      </c>
      <c r="AH55" t="s">
        <v>202</v>
      </c>
      <c r="AI55" t="s">
        <v>189</v>
      </c>
      <c r="AJ55">
        <v>280</v>
      </c>
      <c r="AK55" t="s">
        <v>203</v>
      </c>
    </row>
    <row r="56" spans="1:37" x14ac:dyDescent="0.3">
      <c r="A56" t="s">
        <v>189</v>
      </c>
      <c r="B56" t="s">
        <v>189</v>
      </c>
      <c r="C56">
        <v>11</v>
      </c>
      <c r="D56">
        <v>2018</v>
      </c>
      <c r="E56">
        <v>2019</v>
      </c>
      <c r="F56" t="s">
        <v>189</v>
      </c>
      <c r="G56">
        <v>3100</v>
      </c>
      <c r="H56">
        <v>0</v>
      </c>
      <c r="I56" t="s">
        <v>190</v>
      </c>
      <c r="J56" t="s">
        <v>191</v>
      </c>
      <c r="K56" t="s">
        <v>189</v>
      </c>
      <c r="L56" t="s">
        <v>189</v>
      </c>
      <c r="M56" t="s">
        <v>189</v>
      </c>
      <c r="N56" t="s">
        <v>192</v>
      </c>
      <c r="O56" t="s">
        <v>193</v>
      </c>
      <c r="P56">
        <v>21606012</v>
      </c>
      <c r="Q56">
        <v>1</v>
      </c>
      <c r="R56" t="s">
        <v>194</v>
      </c>
      <c r="S56">
        <v>11010004</v>
      </c>
      <c r="T56" t="s">
        <v>195</v>
      </c>
      <c r="U56" s="231">
        <v>43721</v>
      </c>
      <c r="V56" t="s">
        <v>357</v>
      </c>
      <c r="W56" t="s">
        <v>197</v>
      </c>
      <c r="X56" s="71">
        <v>16080.82</v>
      </c>
      <c r="Y56" s="71">
        <v>16080.82</v>
      </c>
      <c r="Z56" t="s">
        <v>358</v>
      </c>
      <c r="AA56" t="s">
        <v>359</v>
      </c>
      <c r="AB56" t="s">
        <v>200</v>
      </c>
      <c r="AC56" t="s">
        <v>189</v>
      </c>
      <c r="AE56" t="s">
        <v>360</v>
      </c>
      <c r="AF56">
        <v>310</v>
      </c>
      <c r="AG56" t="s">
        <v>189</v>
      </c>
      <c r="AH56" t="s">
        <v>208</v>
      </c>
      <c r="AI56" t="s">
        <v>189</v>
      </c>
      <c r="AJ56">
        <v>280</v>
      </c>
      <c r="AK56" t="s">
        <v>203</v>
      </c>
    </row>
    <row r="57" spans="1:37" x14ac:dyDescent="0.3">
      <c r="A57" t="s">
        <v>189</v>
      </c>
      <c r="B57" t="s">
        <v>189</v>
      </c>
      <c r="C57">
        <v>11</v>
      </c>
      <c r="D57" t="s">
        <v>189</v>
      </c>
      <c r="E57" t="s">
        <v>189</v>
      </c>
      <c r="F57" t="s">
        <v>361</v>
      </c>
      <c r="G57">
        <v>3100</v>
      </c>
      <c r="H57">
        <v>0</v>
      </c>
      <c r="I57" t="s">
        <v>190</v>
      </c>
      <c r="J57" t="s">
        <v>191</v>
      </c>
      <c r="K57" t="s">
        <v>189</v>
      </c>
      <c r="L57" t="s">
        <v>189</v>
      </c>
      <c r="M57" t="s">
        <v>189</v>
      </c>
      <c r="N57" t="s">
        <v>192</v>
      </c>
      <c r="O57" t="s">
        <v>193</v>
      </c>
      <c r="P57">
        <v>21641937</v>
      </c>
      <c r="Q57">
        <v>1</v>
      </c>
      <c r="R57" t="s">
        <v>194</v>
      </c>
      <c r="S57">
        <v>11010004</v>
      </c>
      <c r="T57" t="s">
        <v>195</v>
      </c>
      <c r="U57" s="231">
        <v>43725</v>
      </c>
      <c r="V57" t="s">
        <v>240</v>
      </c>
      <c r="W57" t="s">
        <v>197</v>
      </c>
      <c r="X57" s="71">
        <v>25500</v>
      </c>
      <c r="Y57" s="71">
        <v>25500</v>
      </c>
      <c r="Z57" t="s">
        <v>241</v>
      </c>
      <c r="AA57" t="s">
        <v>242</v>
      </c>
      <c r="AB57" t="s">
        <v>200</v>
      </c>
      <c r="AC57" t="s">
        <v>189</v>
      </c>
      <c r="AE57" t="s">
        <v>243</v>
      </c>
      <c r="AF57">
        <v>310</v>
      </c>
      <c r="AG57" t="s">
        <v>189</v>
      </c>
      <c r="AH57" t="s">
        <v>208</v>
      </c>
      <c r="AI57" t="s">
        <v>189</v>
      </c>
      <c r="AJ57">
        <v>280</v>
      </c>
      <c r="AK57" t="s">
        <v>203</v>
      </c>
    </row>
    <row r="58" spans="1:37" x14ac:dyDescent="0.3">
      <c r="A58" t="s">
        <v>189</v>
      </c>
      <c r="B58" t="s">
        <v>189</v>
      </c>
      <c r="C58">
        <v>11</v>
      </c>
      <c r="D58">
        <v>2018</v>
      </c>
      <c r="E58">
        <v>2019</v>
      </c>
      <c r="F58" t="s">
        <v>189</v>
      </c>
      <c r="G58">
        <v>3100</v>
      </c>
      <c r="H58">
        <v>0</v>
      </c>
      <c r="I58" t="s">
        <v>190</v>
      </c>
      <c r="J58" t="s">
        <v>191</v>
      </c>
      <c r="K58" t="s">
        <v>189</v>
      </c>
      <c r="L58" t="s">
        <v>189</v>
      </c>
      <c r="M58" t="s">
        <v>189</v>
      </c>
      <c r="N58" t="s">
        <v>192</v>
      </c>
      <c r="O58" t="s">
        <v>193</v>
      </c>
      <c r="P58">
        <v>21641937</v>
      </c>
      <c r="Q58">
        <v>4</v>
      </c>
      <c r="R58" t="s">
        <v>194</v>
      </c>
      <c r="S58">
        <v>11010004</v>
      </c>
      <c r="T58" t="s">
        <v>195</v>
      </c>
      <c r="U58" s="231">
        <v>43725</v>
      </c>
      <c r="V58" t="s">
        <v>240</v>
      </c>
      <c r="W58" t="s">
        <v>197</v>
      </c>
      <c r="X58" s="71">
        <v>59058.03</v>
      </c>
      <c r="Y58" s="71">
        <v>59058.03</v>
      </c>
      <c r="Z58" t="s">
        <v>241</v>
      </c>
      <c r="AA58" t="s">
        <v>242</v>
      </c>
      <c r="AB58" t="s">
        <v>200</v>
      </c>
      <c r="AC58" t="s">
        <v>189</v>
      </c>
      <c r="AE58" t="s">
        <v>243</v>
      </c>
      <c r="AF58">
        <v>310</v>
      </c>
      <c r="AG58" t="s">
        <v>189</v>
      </c>
      <c r="AH58" t="s">
        <v>208</v>
      </c>
      <c r="AI58" t="s">
        <v>189</v>
      </c>
      <c r="AJ58">
        <v>280</v>
      </c>
      <c r="AK58" t="s">
        <v>203</v>
      </c>
    </row>
    <row r="59" spans="1:37" x14ac:dyDescent="0.3">
      <c r="A59" t="s">
        <v>189</v>
      </c>
      <c r="B59" t="s">
        <v>189</v>
      </c>
      <c r="C59">
        <v>11</v>
      </c>
      <c r="D59">
        <v>2016</v>
      </c>
      <c r="E59">
        <v>2017</v>
      </c>
      <c r="F59" t="s">
        <v>189</v>
      </c>
      <c r="G59">
        <v>3100</v>
      </c>
      <c r="H59">
        <v>0</v>
      </c>
      <c r="I59" t="s">
        <v>190</v>
      </c>
      <c r="J59" t="s">
        <v>191</v>
      </c>
      <c r="K59" t="s">
        <v>189</v>
      </c>
      <c r="L59" t="s">
        <v>189</v>
      </c>
      <c r="M59" t="s">
        <v>189</v>
      </c>
      <c r="N59" t="s">
        <v>192</v>
      </c>
      <c r="O59" t="s">
        <v>193</v>
      </c>
      <c r="P59">
        <v>21641937</v>
      </c>
      <c r="Q59">
        <v>2</v>
      </c>
      <c r="R59" t="s">
        <v>194</v>
      </c>
      <c r="S59">
        <v>11010004</v>
      </c>
      <c r="T59" t="s">
        <v>195</v>
      </c>
      <c r="U59" s="231">
        <v>43725</v>
      </c>
      <c r="V59" t="s">
        <v>240</v>
      </c>
      <c r="W59" t="s">
        <v>197</v>
      </c>
      <c r="X59" s="71">
        <v>18200</v>
      </c>
      <c r="Y59" s="71">
        <v>18200</v>
      </c>
      <c r="Z59" t="s">
        <v>241</v>
      </c>
      <c r="AA59" t="s">
        <v>242</v>
      </c>
      <c r="AB59" t="s">
        <v>200</v>
      </c>
      <c r="AC59" t="s">
        <v>189</v>
      </c>
      <c r="AE59" t="s">
        <v>243</v>
      </c>
      <c r="AF59">
        <v>310</v>
      </c>
      <c r="AG59" t="s">
        <v>189</v>
      </c>
      <c r="AH59" t="s">
        <v>208</v>
      </c>
      <c r="AI59" t="s">
        <v>189</v>
      </c>
      <c r="AJ59">
        <v>280</v>
      </c>
      <c r="AK59" t="s">
        <v>203</v>
      </c>
    </row>
    <row r="60" spans="1:37" x14ac:dyDescent="0.3">
      <c r="A60" t="s">
        <v>189</v>
      </c>
      <c r="B60" t="s">
        <v>189</v>
      </c>
      <c r="C60">
        <v>11</v>
      </c>
      <c r="D60">
        <v>2019</v>
      </c>
      <c r="E60">
        <v>2020</v>
      </c>
      <c r="F60" t="s">
        <v>189</v>
      </c>
      <c r="G60">
        <v>3100</v>
      </c>
      <c r="H60">
        <v>0</v>
      </c>
      <c r="I60" t="s">
        <v>190</v>
      </c>
      <c r="J60" t="s">
        <v>191</v>
      </c>
      <c r="K60" t="s">
        <v>189</v>
      </c>
      <c r="L60" t="s">
        <v>189</v>
      </c>
      <c r="M60" t="s">
        <v>189</v>
      </c>
      <c r="N60" t="s">
        <v>192</v>
      </c>
      <c r="O60" t="s">
        <v>193</v>
      </c>
      <c r="P60">
        <v>21737514</v>
      </c>
      <c r="Q60">
        <v>5</v>
      </c>
      <c r="R60" t="s">
        <v>194</v>
      </c>
      <c r="S60">
        <v>11010004</v>
      </c>
      <c r="T60" t="s">
        <v>195</v>
      </c>
      <c r="U60" s="231">
        <v>43732</v>
      </c>
      <c r="V60" t="s">
        <v>285</v>
      </c>
      <c r="W60" t="s">
        <v>197</v>
      </c>
      <c r="X60" s="71">
        <v>55348</v>
      </c>
      <c r="Y60" s="71">
        <v>55348</v>
      </c>
      <c r="Z60" t="s">
        <v>286</v>
      </c>
      <c r="AA60" t="s">
        <v>287</v>
      </c>
      <c r="AB60" t="s">
        <v>200</v>
      </c>
      <c r="AC60" t="s">
        <v>189</v>
      </c>
      <c r="AE60" t="s">
        <v>288</v>
      </c>
      <c r="AF60">
        <v>310</v>
      </c>
      <c r="AG60" t="s">
        <v>189</v>
      </c>
      <c r="AH60" t="s">
        <v>208</v>
      </c>
      <c r="AI60" t="s">
        <v>189</v>
      </c>
      <c r="AJ60">
        <v>280</v>
      </c>
      <c r="AK60" t="s">
        <v>203</v>
      </c>
    </row>
    <row r="61" spans="1:37" x14ac:dyDescent="0.3">
      <c r="A61" t="s">
        <v>189</v>
      </c>
      <c r="B61" t="s">
        <v>189</v>
      </c>
      <c r="C61">
        <v>11</v>
      </c>
      <c r="D61">
        <v>2016</v>
      </c>
      <c r="E61">
        <v>2017</v>
      </c>
      <c r="F61" t="s">
        <v>189</v>
      </c>
      <c r="G61">
        <v>3100</v>
      </c>
      <c r="H61">
        <v>0</v>
      </c>
      <c r="I61" t="s">
        <v>190</v>
      </c>
      <c r="J61" t="s">
        <v>191</v>
      </c>
      <c r="K61" t="s">
        <v>189</v>
      </c>
      <c r="L61" t="s">
        <v>189</v>
      </c>
      <c r="M61" t="s">
        <v>189</v>
      </c>
      <c r="N61" t="s">
        <v>192</v>
      </c>
      <c r="O61" t="s">
        <v>193</v>
      </c>
      <c r="P61">
        <v>21737514</v>
      </c>
      <c r="Q61">
        <v>2</v>
      </c>
      <c r="R61" t="s">
        <v>194</v>
      </c>
      <c r="S61">
        <v>11010004</v>
      </c>
      <c r="T61" t="s">
        <v>195</v>
      </c>
      <c r="U61" s="231">
        <v>43732</v>
      </c>
      <c r="V61" t="s">
        <v>285</v>
      </c>
      <c r="W61" t="s">
        <v>197</v>
      </c>
      <c r="X61" s="71">
        <v>62201</v>
      </c>
      <c r="Y61" s="71">
        <v>62201</v>
      </c>
      <c r="Z61" t="s">
        <v>286</v>
      </c>
      <c r="AA61" t="s">
        <v>287</v>
      </c>
      <c r="AB61" t="s">
        <v>200</v>
      </c>
      <c r="AC61" t="s">
        <v>189</v>
      </c>
      <c r="AE61" t="s">
        <v>288</v>
      </c>
      <c r="AF61">
        <v>310</v>
      </c>
      <c r="AG61" t="s">
        <v>189</v>
      </c>
      <c r="AH61" t="s">
        <v>208</v>
      </c>
      <c r="AI61" t="s">
        <v>189</v>
      </c>
      <c r="AJ61">
        <v>280</v>
      </c>
      <c r="AK61" t="s">
        <v>203</v>
      </c>
    </row>
    <row r="62" spans="1:37" x14ac:dyDescent="0.3">
      <c r="A62" t="s">
        <v>189</v>
      </c>
      <c r="B62" t="s">
        <v>189</v>
      </c>
      <c r="C62">
        <v>11</v>
      </c>
      <c r="D62">
        <v>2019</v>
      </c>
      <c r="E62">
        <v>2020</v>
      </c>
      <c r="F62" t="s">
        <v>189</v>
      </c>
      <c r="G62">
        <v>3100</v>
      </c>
      <c r="H62">
        <v>0</v>
      </c>
      <c r="I62" t="s">
        <v>190</v>
      </c>
      <c r="J62" t="s">
        <v>191</v>
      </c>
      <c r="K62" t="s">
        <v>189</v>
      </c>
      <c r="L62" t="s">
        <v>189</v>
      </c>
      <c r="M62" t="s">
        <v>189</v>
      </c>
      <c r="N62" t="s">
        <v>192</v>
      </c>
      <c r="O62" t="s">
        <v>193</v>
      </c>
      <c r="P62">
        <v>21652064</v>
      </c>
      <c r="Q62">
        <v>30</v>
      </c>
      <c r="R62" t="s">
        <v>209</v>
      </c>
      <c r="S62">
        <v>11010004</v>
      </c>
      <c r="T62" t="s">
        <v>195</v>
      </c>
      <c r="U62" s="231">
        <v>43725</v>
      </c>
      <c r="V62" t="s">
        <v>248</v>
      </c>
      <c r="W62" t="s">
        <v>197</v>
      </c>
      <c r="X62" s="71">
        <v>1385.83</v>
      </c>
      <c r="Y62" s="71">
        <v>1385.83</v>
      </c>
      <c r="Z62" t="s">
        <v>249</v>
      </c>
      <c r="AA62" t="s">
        <v>250</v>
      </c>
      <c r="AB62" t="s">
        <v>213</v>
      </c>
      <c r="AC62" t="s">
        <v>251</v>
      </c>
      <c r="AE62" t="s">
        <v>189</v>
      </c>
      <c r="AF62" t="s">
        <v>189</v>
      </c>
      <c r="AG62" t="s">
        <v>213</v>
      </c>
      <c r="AH62" t="s">
        <v>189</v>
      </c>
      <c r="AI62" t="s">
        <v>189</v>
      </c>
      <c r="AJ62">
        <v>280</v>
      </c>
      <c r="AK62" t="s">
        <v>203</v>
      </c>
    </row>
    <row r="63" spans="1:37" x14ac:dyDescent="0.3">
      <c r="A63" t="s">
        <v>189</v>
      </c>
      <c r="B63" t="s">
        <v>189</v>
      </c>
      <c r="C63">
        <v>11</v>
      </c>
      <c r="D63">
        <v>2019</v>
      </c>
      <c r="E63">
        <v>2020</v>
      </c>
      <c r="F63" t="s">
        <v>189</v>
      </c>
      <c r="G63">
        <v>3100</v>
      </c>
      <c r="H63">
        <v>0</v>
      </c>
      <c r="I63" t="s">
        <v>190</v>
      </c>
      <c r="J63" t="s">
        <v>191</v>
      </c>
      <c r="K63" t="s">
        <v>189</v>
      </c>
      <c r="L63" t="s">
        <v>189</v>
      </c>
      <c r="M63" t="s">
        <v>189</v>
      </c>
      <c r="N63" t="s">
        <v>192</v>
      </c>
      <c r="O63" t="s">
        <v>193</v>
      </c>
      <c r="P63">
        <v>21652064</v>
      </c>
      <c r="Q63">
        <v>28</v>
      </c>
      <c r="R63" t="s">
        <v>209</v>
      </c>
      <c r="S63">
        <v>11010004</v>
      </c>
      <c r="T63" t="s">
        <v>195</v>
      </c>
      <c r="U63" s="231">
        <v>43725</v>
      </c>
      <c r="V63" t="s">
        <v>248</v>
      </c>
      <c r="W63" t="s">
        <v>197</v>
      </c>
      <c r="X63" s="71">
        <v>1001.08</v>
      </c>
      <c r="Y63" s="71">
        <v>1001.08</v>
      </c>
      <c r="Z63" t="s">
        <v>249</v>
      </c>
      <c r="AA63" t="s">
        <v>250</v>
      </c>
      <c r="AB63" t="s">
        <v>213</v>
      </c>
      <c r="AC63" t="s">
        <v>251</v>
      </c>
      <c r="AE63" t="s">
        <v>189</v>
      </c>
      <c r="AF63" t="s">
        <v>189</v>
      </c>
      <c r="AG63" t="s">
        <v>213</v>
      </c>
      <c r="AH63" t="s">
        <v>189</v>
      </c>
      <c r="AI63" t="s">
        <v>189</v>
      </c>
      <c r="AJ63">
        <v>280</v>
      </c>
      <c r="AK63" t="s">
        <v>203</v>
      </c>
    </row>
    <row r="64" spans="1:37" x14ac:dyDescent="0.3">
      <c r="A64" t="s">
        <v>189</v>
      </c>
      <c r="B64" t="s">
        <v>189</v>
      </c>
      <c r="C64">
        <v>11</v>
      </c>
      <c r="D64">
        <v>2019</v>
      </c>
      <c r="E64">
        <v>2020</v>
      </c>
      <c r="F64" t="s">
        <v>189</v>
      </c>
      <c r="G64">
        <v>3100</v>
      </c>
      <c r="H64">
        <v>0</v>
      </c>
      <c r="I64" t="s">
        <v>190</v>
      </c>
      <c r="J64" t="s">
        <v>191</v>
      </c>
      <c r="K64" t="s">
        <v>189</v>
      </c>
      <c r="L64" t="s">
        <v>189</v>
      </c>
      <c r="M64" t="s">
        <v>189</v>
      </c>
      <c r="N64" t="s">
        <v>192</v>
      </c>
      <c r="O64" t="s">
        <v>193</v>
      </c>
      <c r="P64">
        <v>21652064</v>
      </c>
      <c r="Q64">
        <v>24</v>
      </c>
      <c r="R64" t="s">
        <v>209</v>
      </c>
      <c r="S64">
        <v>11010004</v>
      </c>
      <c r="T64" t="s">
        <v>195</v>
      </c>
      <c r="U64" s="231">
        <v>43725</v>
      </c>
      <c r="V64" t="s">
        <v>248</v>
      </c>
      <c r="W64" t="s">
        <v>197</v>
      </c>
      <c r="X64" s="71">
        <v>181.92</v>
      </c>
      <c r="Y64" s="71">
        <v>181.92</v>
      </c>
      <c r="Z64" t="s">
        <v>249</v>
      </c>
      <c r="AA64" t="s">
        <v>250</v>
      </c>
      <c r="AB64" t="s">
        <v>213</v>
      </c>
      <c r="AC64" t="s">
        <v>251</v>
      </c>
      <c r="AE64" t="s">
        <v>189</v>
      </c>
      <c r="AF64" t="s">
        <v>189</v>
      </c>
      <c r="AG64" t="s">
        <v>213</v>
      </c>
      <c r="AH64" t="s">
        <v>189</v>
      </c>
      <c r="AI64" t="s">
        <v>189</v>
      </c>
      <c r="AJ64">
        <v>280</v>
      </c>
      <c r="AK64" t="s">
        <v>203</v>
      </c>
    </row>
    <row r="65" spans="1:37" x14ac:dyDescent="0.3">
      <c r="A65" t="s">
        <v>189</v>
      </c>
      <c r="B65" t="s">
        <v>189</v>
      </c>
      <c r="C65">
        <v>11</v>
      </c>
      <c r="D65">
        <v>2019</v>
      </c>
      <c r="E65">
        <v>2020</v>
      </c>
      <c r="F65" t="s">
        <v>189</v>
      </c>
      <c r="G65">
        <v>3100</v>
      </c>
      <c r="H65">
        <v>0</v>
      </c>
      <c r="I65" t="s">
        <v>190</v>
      </c>
      <c r="J65" t="s">
        <v>191</v>
      </c>
      <c r="K65" t="s">
        <v>189</v>
      </c>
      <c r="L65" t="s">
        <v>189</v>
      </c>
      <c r="M65" t="s">
        <v>189</v>
      </c>
      <c r="N65" t="s">
        <v>192</v>
      </c>
      <c r="O65" t="s">
        <v>193</v>
      </c>
      <c r="P65">
        <v>21652064</v>
      </c>
      <c r="Q65">
        <v>9</v>
      </c>
      <c r="R65" t="s">
        <v>209</v>
      </c>
      <c r="S65">
        <v>11010004</v>
      </c>
      <c r="T65" t="s">
        <v>195</v>
      </c>
      <c r="U65" s="231">
        <v>43725</v>
      </c>
      <c r="V65" t="s">
        <v>248</v>
      </c>
      <c r="W65" t="s">
        <v>197</v>
      </c>
      <c r="X65" s="71">
        <v>2388.83</v>
      </c>
      <c r="Y65" s="71">
        <v>2388.83</v>
      </c>
      <c r="Z65" t="s">
        <v>249</v>
      </c>
      <c r="AA65" t="s">
        <v>250</v>
      </c>
      <c r="AB65" t="s">
        <v>213</v>
      </c>
      <c r="AC65" t="s">
        <v>251</v>
      </c>
      <c r="AE65" t="s">
        <v>189</v>
      </c>
      <c r="AF65" t="s">
        <v>189</v>
      </c>
      <c r="AG65" t="s">
        <v>213</v>
      </c>
      <c r="AH65" t="s">
        <v>189</v>
      </c>
      <c r="AI65" t="s">
        <v>189</v>
      </c>
      <c r="AJ65">
        <v>280</v>
      </c>
      <c r="AK65" t="s">
        <v>203</v>
      </c>
    </row>
    <row r="66" spans="1:37" x14ac:dyDescent="0.3">
      <c r="A66" t="s">
        <v>189</v>
      </c>
      <c r="B66" t="s">
        <v>189</v>
      </c>
      <c r="C66">
        <v>11</v>
      </c>
      <c r="D66">
        <v>2019</v>
      </c>
      <c r="E66">
        <v>2020</v>
      </c>
      <c r="F66" t="s">
        <v>189</v>
      </c>
      <c r="G66">
        <v>3100</v>
      </c>
      <c r="H66">
        <v>0</v>
      </c>
      <c r="I66" t="s">
        <v>190</v>
      </c>
      <c r="J66" t="s">
        <v>191</v>
      </c>
      <c r="K66" t="s">
        <v>189</v>
      </c>
      <c r="L66" t="s">
        <v>189</v>
      </c>
      <c r="M66" t="s">
        <v>189</v>
      </c>
      <c r="N66" t="s">
        <v>192</v>
      </c>
      <c r="O66" t="s">
        <v>193</v>
      </c>
      <c r="P66">
        <v>21652064</v>
      </c>
      <c r="Q66">
        <v>2</v>
      </c>
      <c r="R66" t="s">
        <v>209</v>
      </c>
      <c r="S66">
        <v>11010004</v>
      </c>
      <c r="T66" t="s">
        <v>195</v>
      </c>
      <c r="U66" s="231">
        <v>43725</v>
      </c>
      <c r="V66" t="s">
        <v>248</v>
      </c>
      <c r="W66" t="s">
        <v>197</v>
      </c>
      <c r="X66" s="71">
        <v>646.25</v>
      </c>
      <c r="Y66" s="71">
        <v>646.25</v>
      </c>
      <c r="Z66" t="s">
        <v>249</v>
      </c>
      <c r="AA66" t="s">
        <v>250</v>
      </c>
      <c r="AB66" t="s">
        <v>213</v>
      </c>
      <c r="AC66" t="s">
        <v>251</v>
      </c>
      <c r="AE66" t="s">
        <v>189</v>
      </c>
      <c r="AF66" t="s">
        <v>189</v>
      </c>
      <c r="AG66" t="s">
        <v>213</v>
      </c>
      <c r="AH66" t="s">
        <v>189</v>
      </c>
      <c r="AI66" t="s">
        <v>189</v>
      </c>
      <c r="AJ66">
        <v>280</v>
      </c>
      <c r="AK66" t="s">
        <v>203</v>
      </c>
    </row>
    <row r="67" spans="1:37" x14ac:dyDescent="0.3">
      <c r="A67" t="s">
        <v>189</v>
      </c>
      <c r="B67" t="s">
        <v>189</v>
      </c>
      <c r="C67">
        <v>11</v>
      </c>
      <c r="D67">
        <v>2019</v>
      </c>
      <c r="E67">
        <v>2020</v>
      </c>
      <c r="F67" t="s">
        <v>189</v>
      </c>
      <c r="G67">
        <v>3100</v>
      </c>
      <c r="H67">
        <v>0</v>
      </c>
      <c r="I67" t="s">
        <v>190</v>
      </c>
      <c r="J67" t="s">
        <v>191</v>
      </c>
      <c r="K67" t="s">
        <v>189</v>
      </c>
      <c r="L67" t="s">
        <v>189</v>
      </c>
      <c r="M67" t="s">
        <v>189</v>
      </c>
      <c r="N67" t="s">
        <v>192</v>
      </c>
      <c r="O67" t="s">
        <v>193</v>
      </c>
      <c r="P67">
        <v>21539667</v>
      </c>
      <c r="Q67">
        <v>4</v>
      </c>
      <c r="R67" t="s">
        <v>194</v>
      </c>
      <c r="S67">
        <v>11010004</v>
      </c>
      <c r="T67" t="s">
        <v>195</v>
      </c>
      <c r="U67" s="231">
        <v>43718</v>
      </c>
      <c r="V67" t="s">
        <v>296</v>
      </c>
      <c r="W67" t="s">
        <v>197</v>
      </c>
      <c r="X67" s="71">
        <v>43680</v>
      </c>
      <c r="Y67" s="71">
        <v>43680</v>
      </c>
      <c r="Z67" t="s">
        <v>297</v>
      </c>
      <c r="AA67" t="s">
        <v>298</v>
      </c>
      <c r="AB67" t="s">
        <v>200</v>
      </c>
      <c r="AC67" t="s">
        <v>189</v>
      </c>
      <c r="AE67" t="s">
        <v>299</v>
      </c>
      <c r="AF67">
        <v>310</v>
      </c>
      <c r="AG67" t="s">
        <v>189</v>
      </c>
      <c r="AH67" t="s">
        <v>208</v>
      </c>
      <c r="AI67" t="s">
        <v>189</v>
      </c>
      <c r="AJ67">
        <v>280</v>
      </c>
      <c r="AK67" t="s">
        <v>203</v>
      </c>
    </row>
    <row r="68" spans="1:37" x14ac:dyDescent="0.3">
      <c r="A68" t="s">
        <v>189</v>
      </c>
      <c r="B68" t="s">
        <v>189</v>
      </c>
      <c r="C68">
        <v>11</v>
      </c>
      <c r="D68">
        <v>2018</v>
      </c>
      <c r="E68">
        <v>2019</v>
      </c>
      <c r="F68" t="s">
        <v>189</v>
      </c>
      <c r="G68">
        <v>3100</v>
      </c>
      <c r="H68">
        <v>0</v>
      </c>
      <c r="I68" t="s">
        <v>190</v>
      </c>
      <c r="J68" t="s">
        <v>191</v>
      </c>
      <c r="K68" t="s">
        <v>189</v>
      </c>
      <c r="L68" t="s">
        <v>189</v>
      </c>
      <c r="M68" t="s">
        <v>189</v>
      </c>
      <c r="N68" t="s">
        <v>192</v>
      </c>
      <c r="O68" t="s">
        <v>193</v>
      </c>
      <c r="P68">
        <v>21497549</v>
      </c>
      <c r="Q68">
        <v>2</v>
      </c>
      <c r="R68" t="s">
        <v>194</v>
      </c>
      <c r="S68">
        <v>11010004</v>
      </c>
      <c r="T68" t="s">
        <v>195</v>
      </c>
      <c r="U68" s="231">
        <v>43714</v>
      </c>
      <c r="V68" t="s">
        <v>362</v>
      </c>
      <c r="W68" t="s">
        <v>197</v>
      </c>
      <c r="X68" s="71">
        <v>35039</v>
      </c>
      <c r="Y68" s="71">
        <v>35039</v>
      </c>
      <c r="Z68" t="s">
        <v>363</v>
      </c>
      <c r="AA68" t="s">
        <v>364</v>
      </c>
      <c r="AB68" t="s">
        <v>200</v>
      </c>
      <c r="AC68" t="s">
        <v>189</v>
      </c>
      <c r="AE68" t="s">
        <v>365</v>
      </c>
      <c r="AF68">
        <v>310</v>
      </c>
      <c r="AG68" t="s">
        <v>189</v>
      </c>
      <c r="AH68" t="s">
        <v>208</v>
      </c>
      <c r="AI68" t="s">
        <v>189</v>
      </c>
      <c r="AJ68">
        <v>280</v>
      </c>
      <c r="AK68" t="s">
        <v>203</v>
      </c>
    </row>
    <row r="69" spans="1:37" x14ac:dyDescent="0.3">
      <c r="A69" t="s">
        <v>189</v>
      </c>
      <c r="B69" t="s">
        <v>189</v>
      </c>
      <c r="C69">
        <v>11</v>
      </c>
      <c r="D69" t="s">
        <v>189</v>
      </c>
      <c r="E69" t="s">
        <v>189</v>
      </c>
      <c r="F69" t="s">
        <v>361</v>
      </c>
      <c r="G69">
        <v>8243</v>
      </c>
      <c r="H69">
        <v>0</v>
      </c>
      <c r="I69" t="s">
        <v>190</v>
      </c>
      <c r="J69" t="s">
        <v>366</v>
      </c>
      <c r="K69" t="s">
        <v>189</v>
      </c>
      <c r="L69" t="s">
        <v>189</v>
      </c>
      <c r="M69" t="s">
        <v>189</v>
      </c>
      <c r="N69" t="s">
        <v>192</v>
      </c>
      <c r="O69" t="s">
        <v>193</v>
      </c>
      <c r="P69">
        <v>21606309</v>
      </c>
      <c r="Q69">
        <v>1</v>
      </c>
      <c r="R69" t="s">
        <v>289</v>
      </c>
      <c r="S69">
        <v>11010004</v>
      </c>
      <c r="T69" t="s">
        <v>290</v>
      </c>
      <c r="U69" s="231">
        <v>43721</v>
      </c>
      <c r="V69" t="s">
        <v>367</v>
      </c>
      <c r="W69" t="s">
        <v>192</v>
      </c>
      <c r="X69" s="71">
        <v>379.01</v>
      </c>
      <c r="Y69" s="71">
        <v>-379.01</v>
      </c>
      <c r="Z69" t="s">
        <v>368</v>
      </c>
      <c r="AA69" t="s">
        <v>369</v>
      </c>
      <c r="AB69" t="s">
        <v>294</v>
      </c>
      <c r="AC69">
        <v>6</v>
      </c>
      <c r="AD69" s="231">
        <v>43720</v>
      </c>
      <c r="AE69" t="s">
        <v>189</v>
      </c>
      <c r="AF69" t="s">
        <v>189</v>
      </c>
      <c r="AG69" t="s">
        <v>370</v>
      </c>
      <c r="AH69" t="s">
        <v>189</v>
      </c>
      <c r="AI69">
        <v>41036017</v>
      </c>
      <c r="AJ69">
        <v>420</v>
      </c>
      <c r="AK69" t="s">
        <v>203</v>
      </c>
    </row>
    <row r="70" spans="1:37" x14ac:dyDescent="0.3">
      <c r="A70" t="s">
        <v>189</v>
      </c>
      <c r="B70" t="s">
        <v>189</v>
      </c>
      <c r="C70">
        <v>11</v>
      </c>
      <c r="D70">
        <v>2019</v>
      </c>
      <c r="E70">
        <v>2020</v>
      </c>
      <c r="F70" t="s">
        <v>189</v>
      </c>
      <c r="G70">
        <v>3100</v>
      </c>
      <c r="H70">
        <v>0</v>
      </c>
      <c r="I70" t="s">
        <v>190</v>
      </c>
      <c r="J70" t="s">
        <v>191</v>
      </c>
      <c r="K70" t="s">
        <v>189</v>
      </c>
      <c r="L70" t="s">
        <v>189</v>
      </c>
      <c r="M70" t="s">
        <v>189</v>
      </c>
      <c r="N70" t="s">
        <v>192</v>
      </c>
      <c r="O70" t="s">
        <v>193</v>
      </c>
      <c r="P70">
        <v>21672198</v>
      </c>
      <c r="Q70">
        <v>2</v>
      </c>
      <c r="R70" t="s">
        <v>194</v>
      </c>
      <c r="S70">
        <v>11010004</v>
      </c>
      <c r="T70" t="s">
        <v>195</v>
      </c>
      <c r="U70" s="231">
        <v>43727</v>
      </c>
      <c r="V70" t="s">
        <v>371</v>
      </c>
      <c r="W70" t="s">
        <v>197</v>
      </c>
      <c r="X70" s="71">
        <v>10520.69</v>
      </c>
      <c r="Y70" s="71">
        <v>10520.69</v>
      </c>
      <c r="Z70" t="s">
        <v>372</v>
      </c>
      <c r="AA70" t="s">
        <v>373</v>
      </c>
      <c r="AB70" t="s">
        <v>200</v>
      </c>
      <c r="AC70" t="s">
        <v>189</v>
      </c>
      <c r="AE70" t="s">
        <v>374</v>
      </c>
      <c r="AF70">
        <v>310</v>
      </c>
      <c r="AG70" t="s">
        <v>189</v>
      </c>
      <c r="AH70" t="s">
        <v>208</v>
      </c>
      <c r="AI70" t="s">
        <v>189</v>
      </c>
      <c r="AJ70">
        <v>280</v>
      </c>
      <c r="AK70" t="s">
        <v>203</v>
      </c>
    </row>
    <row r="71" spans="1:37" x14ac:dyDescent="0.3">
      <c r="A71" t="s">
        <v>189</v>
      </c>
      <c r="B71" t="s">
        <v>189</v>
      </c>
      <c r="C71">
        <v>11</v>
      </c>
      <c r="D71">
        <v>2019</v>
      </c>
      <c r="E71">
        <v>2020</v>
      </c>
      <c r="F71" t="s">
        <v>189</v>
      </c>
      <c r="G71">
        <v>3100</v>
      </c>
      <c r="H71">
        <v>0</v>
      </c>
      <c r="I71" t="s">
        <v>190</v>
      </c>
      <c r="J71" t="s">
        <v>191</v>
      </c>
      <c r="K71" t="s">
        <v>189</v>
      </c>
      <c r="L71" t="s">
        <v>189</v>
      </c>
      <c r="M71" t="s">
        <v>189</v>
      </c>
      <c r="N71" t="s">
        <v>192</v>
      </c>
      <c r="O71" t="s">
        <v>193</v>
      </c>
      <c r="P71">
        <v>21442632</v>
      </c>
      <c r="Q71">
        <v>2</v>
      </c>
      <c r="R71" t="s">
        <v>194</v>
      </c>
      <c r="S71">
        <v>11010004</v>
      </c>
      <c r="T71" t="s">
        <v>195</v>
      </c>
      <c r="U71" s="231">
        <v>43711</v>
      </c>
      <c r="V71" t="s">
        <v>375</v>
      </c>
      <c r="W71" t="s">
        <v>197</v>
      </c>
      <c r="X71" s="71">
        <v>875</v>
      </c>
      <c r="Y71" s="71">
        <v>875</v>
      </c>
      <c r="Z71" t="s">
        <v>376</v>
      </c>
      <c r="AA71" t="s">
        <v>266</v>
      </c>
      <c r="AB71" t="s">
        <v>200</v>
      </c>
      <c r="AC71" t="s">
        <v>189</v>
      </c>
      <c r="AE71" t="s">
        <v>377</v>
      </c>
      <c r="AF71">
        <v>310</v>
      </c>
      <c r="AG71" t="s">
        <v>189</v>
      </c>
      <c r="AH71" t="s">
        <v>202</v>
      </c>
      <c r="AI71" t="s">
        <v>189</v>
      </c>
      <c r="AJ71">
        <v>280</v>
      </c>
      <c r="AK71" t="s">
        <v>203</v>
      </c>
    </row>
    <row r="72" spans="1:37" x14ac:dyDescent="0.3">
      <c r="A72" t="s">
        <v>189</v>
      </c>
      <c r="B72" t="s">
        <v>189</v>
      </c>
      <c r="C72">
        <v>11</v>
      </c>
      <c r="D72">
        <v>2019</v>
      </c>
      <c r="E72">
        <v>2020</v>
      </c>
      <c r="F72" t="s">
        <v>189</v>
      </c>
      <c r="G72">
        <v>3100</v>
      </c>
      <c r="H72">
        <v>0</v>
      </c>
      <c r="I72" t="s">
        <v>190</v>
      </c>
      <c r="J72" t="s">
        <v>191</v>
      </c>
      <c r="K72" t="s">
        <v>189</v>
      </c>
      <c r="L72" t="s">
        <v>189</v>
      </c>
      <c r="M72" t="s">
        <v>189</v>
      </c>
      <c r="N72" t="s">
        <v>192</v>
      </c>
      <c r="O72" t="s">
        <v>193</v>
      </c>
      <c r="P72">
        <v>21475012</v>
      </c>
      <c r="Q72">
        <v>1</v>
      </c>
      <c r="R72" t="s">
        <v>194</v>
      </c>
      <c r="S72">
        <v>11010004</v>
      </c>
      <c r="T72" t="s">
        <v>195</v>
      </c>
      <c r="U72" s="231">
        <v>43713</v>
      </c>
      <c r="V72" t="s">
        <v>268</v>
      </c>
      <c r="W72" t="s">
        <v>197</v>
      </c>
      <c r="X72" s="71">
        <v>3701.66</v>
      </c>
      <c r="Y72" s="71">
        <v>3701.66</v>
      </c>
      <c r="Z72" t="s">
        <v>269</v>
      </c>
      <c r="AA72" t="s">
        <v>270</v>
      </c>
      <c r="AB72" t="s">
        <v>200</v>
      </c>
      <c r="AC72" t="s">
        <v>189</v>
      </c>
      <c r="AE72" t="s">
        <v>271</v>
      </c>
      <c r="AF72">
        <v>310</v>
      </c>
      <c r="AG72" t="s">
        <v>189</v>
      </c>
      <c r="AH72" t="s">
        <v>202</v>
      </c>
      <c r="AI72" t="s">
        <v>189</v>
      </c>
      <c r="AJ72">
        <v>280</v>
      </c>
      <c r="AK72" t="s">
        <v>203</v>
      </c>
    </row>
    <row r="73" spans="1:37" x14ac:dyDescent="0.3">
      <c r="A73" t="s">
        <v>189</v>
      </c>
      <c r="B73" t="s">
        <v>189</v>
      </c>
      <c r="C73">
        <v>11</v>
      </c>
      <c r="D73">
        <v>2017</v>
      </c>
      <c r="E73">
        <v>2018</v>
      </c>
      <c r="F73" t="s">
        <v>189</v>
      </c>
      <c r="G73">
        <v>3100</v>
      </c>
      <c r="H73">
        <v>0</v>
      </c>
      <c r="I73" t="s">
        <v>190</v>
      </c>
      <c r="J73" t="s">
        <v>191</v>
      </c>
      <c r="K73" t="s">
        <v>189</v>
      </c>
      <c r="L73" t="s">
        <v>189</v>
      </c>
      <c r="M73" t="s">
        <v>189</v>
      </c>
      <c r="N73" t="s">
        <v>192</v>
      </c>
      <c r="O73" t="s">
        <v>193</v>
      </c>
      <c r="P73">
        <v>21641937</v>
      </c>
      <c r="Q73">
        <v>3</v>
      </c>
      <c r="R73" t="s">
        <v>194</v>
      </c>
      <c r="S73">
        <v>11010004</v>
      </c>
      <c r="T73" t="s">
        <v>195</v>
      </c>
      <c r="U73" s="231">
        <v>43725</v>
      </c>
      <c r="V73" t="s">
        <v>240</v>
      </c>
      <c r="W73" t="s">
        <v>197</v>
      </c>
      <c r="X73" s="71">
        <v>26800</v>
      </c>
      <c r="Y73" s="71">
        <v>26800</v>
      </c>
      <c r="Z73" t="s">
        <v>241</v>
      </c>
      <c r="AA73" t="s">
        <v>242</v>
      </c>
      <c r="AB73" t="s">
        <v>200</v>
      </c>
      <c r="AC73" t="s">
        <v>189</v>
      </c>
      <c r="AE73" t="s">
        <v>243</v>
      </c>
      <c r="AF73">
        <v>310</v>
      </c>
      <c r="AG73" t="s">
        <v>189</v>
      </c>
      <c r="AH73" t="s">
        <v>208</v>
      </c>
      <c r="AI73" t="s">
        <v>189</v>
      </c>
      <c r="AJ73">
        <v>280</v>
      </c>
      <c r="AK73" t="s">
        <v>203</v>
      </c>
    </row>
    <row r="74" spans="1:37" x14ac:dyDescent="0.3">
      <c r="A74" t="s">
        <v>189</v>
      </c>
      <c r="B74" t="s">
        <v>189</v>
      </c>
      <c r="C74">
        <v>11</v>
      </c>
      <c r="D74">
        <v>2017</v>
      </c>
      <c r="E74">
        <v>2018</v>
      </c>
      <c r="F74" t="s">
        <v>189</v>
      </c>
      <c r="G74">
        <v>3100</v>
      </c>
      <c r="H74">
        <v>0</v>
      </c>
      <c r="I74" t="s">
        <v>190</v>
      </c>
      <c r="J74" t="s">
        <v>191</v>
      </c>
      <c r="K74" t="s">
        <v>189</v>
      </c>
      <c r="L74" t="s">
        <v>189</v>
      </c>
      <c r="M74" t="s">
        <v>189</v>
      </c>
      <c r="N74" t="s">
        <v>192</v>
      </c>
      <c r="O74" t="s">
        <v>193</v>
      </c>
      <c r="P74">
        <v>21737514</v>
      </c>
      <c r="Q74">
        <v>3</v>
      </c>
      <c r="R74" t="s">
        <v>194</v>
      </c>
      <c r="S74">
        <v>11010004</v>
      </c>
      <c r="T74" t="s">
        <v>195</v>
      </c>
      <c r="U74" s="231">
        <v>43732</v>
      </c>
      <c r="V74" t="s">
        <v>285</v>
      </c>
      <c r="W74" t="s">
        <v>197</v>
      </c>
      <c r="X74" s="71">
        <v>286356</v>
      </c>
      <c r="Y74" s="71">
        <v>286356</v>
      </c>
      <c r="Z74" t="s">
        <v>286</v>
      </c>
      <c r="AA74" t="s">
        <v>287</v>
      </c>
      <c r="AB74" t="s">
        <v>200</v>
      </c>
      <c r="AC74" t="s">
        <v>189</v>
      </c>
      <c r="AE74" t="s">
        <v>288</v>
      </c>
      <c r="AF74">
        <v>310</v>
      </c>
      <c r="AG74" t="s">
        <v>189</v>
      </c>
      <c r="AH74" t="s">
        <v>208</v>
      </c>
      <c r="AI74" t="s">
        <v>189</v>
      </c>
      <c r="AJ74">
        <v>280</v>
      </c>
      <c r="AK74" t="s">
        <v>203</v>
      </c>
    </row>
    <row r="75" spans="1:37" x14ac:dyDescent="0.3">
      <c r="A75" t="s">
        <v>189</v>
      </c>
      <c r="B75" t="s">
        <v>189</v>
      </c>
      <c r="C75">
        <v>11</v>
      </c>
      <c r="D75">
        <v>2019</v>
      </c>
      <c r="E75">
        <v>2020</v>
      </c>
      <c r="F75" t="s">
        <v>189</v>
      </c>
      <c r="G75">
        <v>3100</v>
      </c>
      <c r="H75">
        <v>0</v>
      </c>
      <c r="I75" t="s">
        <v>190</v>
      </c>
      <c r="J75" t="s">
        <v>191</v>
      </c>
      <c r="K75" t="s">
        <v>189</v>
      </c>
      <c r="L75" t="s">
        <v>189</v>
      </c>
      <c r="M75" t="s">
        <v>189</v>
      </c>
      <c r="N75" t="s">
        <v>192</v>
      </c>
      <c r="O75" t="s">
        <v>193</v>
      </c>
      <c r="P75">
        <v>21652064</v>
      </c>
      <c r="Q75">
        <v>33</v>
      </c>
      <c r="R75" t="s">
        <v>209</v>
      </c>
      <c r="S75">
        <v>11010004</v>
      </c>
      <c r="T75" t="s">
        <v>195</v>
      </c>
      <c r="U75" s="231">
        <v>43725</v>
      </c>
      <c r="V75" t="s">
        <v>248</v>
      </c>
      <c r="W75" t="s">
        <v>197</v>
      </c>
      <c r="X75" s="71">
        <v>568.08000000000004</v>
      </c>
      <c r="Y75" s="71">
        <v>568.08000000000004</v>
      </c>
      <c r="Z75" t="s">
        <v>249</v>
      </c>
      <c r="AA75" t="s">
        <v>250</v>
      </c>
      <c r="AB75" t="s">
        <v>213</v>
      </c>
      <c r="AC75" t="s">
        <v>251</v>
      </c>
      <c r="AE75" t="s">
        <v>189</v>
      </c>
      <c r="AF75" t="s">
        <v>189</v>
      </c>
      <c r="AG75" t="s">
        <v>213</v>
      </c>
      <c r="AH75" t="s">
        <v>189</v>
      </c>
      <c r="AI75" t="s">
        <v>189</v>
      </c>
      <c r="AJ75">
        <v>280</v>
      </c>
      <c r="AK75" t="s">
        <v>203</v>
      </c>
    </row>
    <row r="76" spans="1:37" x14ac:dyDescent="0.3">
      <c r="A76" t="s">
        <v>189</v>
      </c>
      <c r="B76" t="s">
        <v>189</v>
      </c>
      <c r="C76">
        <v>11</v>
      </c>
      <c r="D76">
        <v>2019</v>
      </c>
      <c r="E76">
        <v>2020</v>
      </c>
      <c r="F76" t="s">
        <v>189</v>
      </c>
      <c r="G76">
        <v>3100</v>
      </c>
      <c r="H76">
        <v>0</v>
      </c>
      <c r="I76" t="s">
        <v>190</v>
      </c>
      <c r="J76" t="s">
        <v>191</v>
      </c>
      <c r="K76" t="s">
        <v>189</v>
      </c>
      <c r="L76" t="s">
        <v>189</v>
      </c>
      <c r="M76" t="s">
        <v>189</v>
      </c>
      <c r="N76" t="s">
        <v>192</v>
      </c>
      <c r="O76" t="s">
        <v>193</v>
      </c>
      <c r="P76">
        <v>21652064</v>
      </c>
      <c r="Q76">
        <v>19</v>
      </c>
      <c r="R76" t="s">
        <v>209</v>
      </c>
      <c r="S76">
        <v>11010004</v>
      </c>
      <c r="T76" t="s">
        <v>195</v>
      </c>
      <c r="U76" s="231">
        <v>43725</v>
      </c>
      <c r="V76" t="s">
        <v>248</v>
      </c>
      <c r="W76" t="s">
        <v>197</v>
      </c>
      <c r="X76" s="71">
        <v>7550.67</v>
      </c>
      <c r="Y76" s="71">
        <v>7550.67</v>
      </c>
      <c r="Z76" t="s">
        <v>249</v>
      </c>
      <c r="AA76" t="s">
        <v>250</v>
      </c>
      <c r="AB76" t="s">
        <v>213</v>
      </c>
      <c r="AC76" t="s">
        <v>251</v>
      </c>
      <c r="AE76" t="s">
        <v>189</v>
      </c>
      <c r="AF76" t="s">
        <v>189</v>
      </c>
      <c r="AG76" t="s">
        <v>213</v>
      </c>
      <c r="AH76" t="s">
        <v>189</v>
      </c>
      <c r="AI76" t="s">
        <v>189</v>
      </c>
      <c r="AJ76">
        <v>280</v>
      </c>
      <c r="AK76" t="s">
        <v>203</v>
      </c>
    </row>
    <row r="77" spans="1:37" x14ac:dyDescent="0.3">
      <c r="A77" t="s">
        <v>189</v>
      </c>
      <c r="B77" t="s">
        <v>189</v>
      </c>
      <c r="C77">
        <v>11</v>
      </c>
      <c r="D77">
        <v>2019</v>
      </c>
      <c r="E77">
        <v>2020</v>
      </c>
      <c r="F77" t="s">
        <v>189</v>
      </c>
      <c r="G77">
        <v>3100</v>
      </c>
      <c r="H77">
        <v>0</v>
      </c>
      <c r="I77" t="s">
        <v>190</v>
      </c>
      <c r="J77" t="s">
        <v>191</v>
      </c>
      <c r="K77" t="s">
        <v>189</v>
      </c>
      <c r="L77" t="s">
        <v>189</v>
      </c>
      <c r="M77" t="s">
        <v>189</v>
      </c>
      <c r="N77" t="s">
        <v>192</v>
      </c>
      <c r="O77" t="s">
        <v>193</v>
      </c>
      <c r="P77">
        <v>21652064</v>
      </c>
      <c r="Q77">
        <v>15</v>
      </c>
      <c r="R77" t="s">
        <v>209</v>
      </c>
      <c r="S77">
        <v>11010004</v>
      </c>
      <c r="T77" t="s">
        <v>195</v>
      </c>
      <c r="U77" s="231">
        <v>43725</v>
      </c>
      <c r="V77" t="s">
        <v>248</v>
      </c>
      <c r="W77" t="s">
        <v>197</v>
      </c>
      <c r="X77" s="71">
        <v>676.75</v>
      </c>
      <c r="Y77" s="71">
        <v>676.75</v>
      </c>
      <c r="Z77" t="s">
        <v>249</v>
      </c>
      <c r="AA77" t="s">
        <v>250</v>
      </c>
      <c r="AB77" t="s">
        <v>213</v>
      </c>
      <c r="AC77" t="s">
        <v>251</v>
      </c>
      <c r="AE77" t="s">
        <v>189</v>
      </c>
      <c r="AF77" t="s">
        <v>189</v>
      </c>
      <c r="AG77" t="s">
        <v>213</v>
      </c>
      <c r="AH77" t="s">
        <v>189</v>
      </c>
      <c r="AI77" t="s">
        <v>189</v>
      </c>
      <c r="AJ77">
        <v>280</v>
      </c>
      <c r="AK77" t="s">
        <v>203</v>
      </c>
    </row>
    <row r="78" spans="1:37" x14ac:dyDescent="0.3">
      <c r="A78" t="s">
        <v>189</v>
      </c>
      <c r="B78" t="s">
        <v>189</v>
      </c>
      <c r="C78">
        <v>11</v>
      </c>
      <c r="D78">
        <v>2019</v>
      </c>
      <c r="E78">
        <v>2020</v>
      </c>
      <c r="F78" t="s">
        <v>189</v>
      </c>
      <c r="G78">
        <v>3100</v>
      </c>
      <c r="H78">
        <v>0</v>
      </c>
      <c r="I78" t="s">
        <v>190</v>
      </c>
      <c r="J78" t="s">
        <v>191</v>
      </c>
      <c r="K78" t="s">
        <v>189</v>
      </c>
      <c r="L78" t="s">
        <v>189</v>
      </c>
      <c r="M78" t="s">
        <v>189</v>
      </c>
      <c r="N78" t="s">
        <v>192</v>
      </c>
      <c r="O78" t="s">
        <v>193</v>
      </c>
      <c r="P78">
        <v>21713284</v>
      </c>
      <c r="Q78">
        <v>2</v>
      </c>
      <c r="R78" t="s">
        <v>194</v>
      </c>
      <c r="S78">
        <v>11010004</v>
      </c>
      <c r="T78" t="s">
        <v>195</v>
      </c>
      <c r="U78" s="231">
        <v>43731</v>
      </c>
      <c r="V78" t="s">
        <v>252</v>
      </c>
      <c r="W78" t="s">
        <v>197</v>
      </c>
      <c r="X78" s="71">
        <v>15632.07</v>
      </c>
      <c r="Y78" s="71">
        <v>15632.07</v>
      </c>
      <c r="Z78" t="s">
        <v>253</v>
      </c>
      <c r="AA78" t="s">
        <v>254</v>
      </c>
      <c r="AB78" t="s">
        <v>200</v>
      </c>
      <c r="AC78" t="s">
        <v>189</v>
      </c>
      <c r="AE78" t="s">
        <v>255</v>
      </c>
      <c r="AF78">
        <v>310</v>
      </c>
      <c r="AG78" t="s">
        <v>189</v>
      </c>
      <c r="AH78" t="s">
        <v>208</v>
      </c>
      <c r="AI78" t="s">
        <v>189</v>
      </c>
      <c r="AJ78">
        <v>280</v>
      </c>
      <c r="AK78" t="s">
        <v>203</v>
      </c>
    </row>
    <row r="79" spans="1:37" x14ac:dyDescent="0.3">
      <c r="A79" t="s">
        <v>189</v>
      </c>
      <c r="B79" t="s">
        <v>189</v>
      </c>
      <c r="C79">
        <v>11</v>
      </c>
      <c r="D79">
        <v>2019</v>
      </c>
      <c r="E79">
        <v>2020</v>
      </c>
      <c r="F79" t="s">
        <v>189</v>
      </c>
      <c r="G79">
        <v>3100</v>
      </c>
      <c r="H79">
        <v>0</v>
      </c>
      <c r="I79" t="s">
        <v>190</v>
      </c>
      <c r="J79" t="s">
        <v>191</v>
      </c>
      <c r="K79" t="s">
        <v>189</v>
      </c>
      <c r="L79" t="s">
        <v>189</v>
      </c>
      <c r="M79" t="s">
        <v>189</v>
      </c>
      <c r="N79" t="s">
        <v>192</v>
      </c>
      <c r="O79" t="s">
        <v>193</v>
      </c>
      <c r="P79">
        <v>21567156</v>
      </c>
      <c r="Q79">
        <v>2</v>
      </c>
      <c r="R79" t="s">
        <v>194</v>
      </c>
      <c r="S79">
        <v>11010004</v>
      </c>
      <c r="T79" t="s">
        <v>195</v>
      </c>
      <c r="U79" s="231">
        <v>43719</v>
      </c>
      <c r="V79" t="s">
        <v>326</v>
      </c>
      <c r="W79" t="s">
        <v>197</v>
      </c>
      <c r="X79" s="71">
        <v>2445.83</v>
      </c>
      <c r="Y79" s="71">
        <v>2445.83</v>
      </c>
      <c r="Z79" t="s">
        <v>327</v>
      </c>
      <c r="AA79" t="s">
        <v>328</v>
      </c>
      <c r="AB79" t="s">
        <v>200</v>
      </c>
      <c r="AC79" t="s">
        <v>189</v>
      </c>
      <c r="AE79" t="s">
        <v>329</v>
      </c>
      <c r="AF79">
        <v>310</v>
      </c>
      <c r="AG79" t="s">
        <v>189</v>
      </c>
      <c r="AH79" t="s">
        <v>208</v>
      </c>
      <c r="AI79" t="s">
        <v>189</v>
      </c>
      <c r="AJ79">
        <v>280</v>
      </c>
      <c r="AK79" t="s">
        <v>203</v>
      </c>
    </row>
    <row r="80" spans="1:37" x14ac:dyDescent="0.3">
      <c r="A80" t="s">
        <v>189</v>
      </c>
      <c r="B80" t="s">
        <v>189</v>
      </c>
      <c r="C80">
        <v>11</v>
      </c>
      <c r="D80">
        <v>2019</v>
      </c>
      <c r="E80">
        <v>2020</v>
      </c>
      <c r="F80" t="s">
        <v>189</v>
      </c>
      <c r="G80">
        <v>3100</v>
      </c>
      <c r="H80">
        <v>0</v>
      </c>
      <c r="I80" t="s">
        <v>190</v>
      </c>
      <c r="J80" t="s">
        <v>191</v>
      </c>
      <c r="K80" t="s">
        <v>189</v>
      </c>
      <c r="L80" t="s">
        <v>189</v>
      </c>
      <c r="M80" t="s">
        <v>189</v>
      </c>
      <c r="N80" t="s">
        <v>192</v>
      </c>
      <c r="O80" t="s">
        <v>193</v>
      </c>
      <c r="P80">
        <v>21711430</v>
      </c>
      <c r="Q80">
        <v>3</v>
      </c>
      <c r="R80" t="s">
        <v>194</v>
      </c>
      <c r="S80">
        <v>11010004</v>
      </c>
      <c r="T80" t="s">
        <v>195</v>
      </c>
      <c r="U80" s="231">
        <v>43731</v>
      </c>
      <c r="V80" t="s">
        <v>378</v>
      </c>
      <c r="W80" t="s">
        <v>197</v>
      </c>
      <c r="X80" s="71">
        <v>41312.94</v>
      </c>
      <c r="Y80" s="71">
        <v>41312.94</v>
      </c>
      <c r="Z80" t="s">
        <v>379</v>
      </c>
      <c r="AA80" t="s">
        <v>302</v>
      </c>
      <c r="AB80" t="s">
        <v>200</v>
      </c>
      <c r="AC80" t="s">
        <v>189</v>
      </c>
      <c r="AE80" t="s">
        <v>380</v>
      </c>
      <c r="AF80">
        <v>310</v>
      </c>
      <c r="AG80" t="s">
        <v>189</v>
      </c>
      <c r="AH80" t="s">
        <v>202</v>
      </c>
      <c r="AI80" t="s">
        <v>189</v>
      </c>
      <c r="AJ80">
        <v>280</v>
      </c>
      <c r="AK80" t="s">
        <v>203</v>
      </c>
    </row>
    <row r="81" spans="1:37" x14ac:dyDescent="0.3">
      <c r="A81" t="s">
        <v>189</v>
      </c>
      <c r="B81" t="s">
        <v>189</v>
      </c>
      <c r="C81">
        <v>11</v>
      </c>
      <c r="D81">
        <v>2018</v>
      </c>
      <c r="E81">
        <v>2019</v>
      </c>
      <c r="F81" t="s">
        <v>189</v>
      </c>
      <c r="G81">
        <v>3100</v>
      </c>
      <c r="H81">
        <v>0</v>
      </c>
      <c r="I81" t="s">
        <v>190</v>
      </c>
      <c r="J81" t="s">
        <v>191</v>
      </c>
      <c r="K81" t="s">
        <v>189</v>
      </c>
      <c r="L81" t="s">
        <v>189</v>
      </c>
      <c r="M81" t="s">
        <v>189</v>
      </c>
      <c r="N81" t="s">
        <v>192</v>
      </c>
      <c r="O81" t="s">
        <v>193</v>
      </c>
      <c r="P81">
        <v>21518768</v>
      </c>
      <c r="Q81">
        <v>1</v>
      </c>
      <c r="R81" t="s">
        <v>194</v>
      </c>
      <c r="S81">
        <v>11010004</v>
      </c>
      <c r="T81" t="s">
        <v>195</v>
      </c>
      <c r="U81" s="231">
        <v>43717</v>
      </c>
      <c r="V81" t="s">
        <v>204</v>
      </c>
      <c r="W81" t="s">
        <v>197</v>
      </c>
      <c r="X81" s="71">
        <v>7587.21</v>
      </c>
      <c r="Y81" s="71">
        <v>7587.21</v>
      </c>
      <c r="Z81" t="s">
        <v>205</v>
      </c>
      <c r="AA81" t="s">
        <v>206</v>
      </c>
      <c r="AB81" t="s">
        <v>200</v>
      </c>
      <c r="AC81" t="s">
        <v>189</v>
      </c>
      <c r="AE81" t="s">
        <v>207</v>
      </c>
      <c r="AF81">
        <v>310</v>
      </c>
      <c r="AG81" t="s">
        <v>189</v>
      </c>
      <c r="AH81" t="s">
        <v>208</v>
      </c>
      <c r="AI81" t="s">
        <v>189</v>
      </c>
      <c r="AJ81">
        <v>280</v>
      </c>
      <c r="AK81" t="s">
        <v>203</v>
      </c>
    </row>
    <row r="82" spans="1:37" x14ac:dyDescent="0.3">
      <c r="A82" t="s">
        <v>189</v>
      </c>
      <c r="B82" t="s">
        <v>189</v>
      </c>
      <c r="C82">
        <v>11</v>
      </c>
      <c r="D82">
        <v>2018</v>
      </c>
      <c r="E82">
        <v>2019</v>
      </c>
      <c r="F82" t="s">
        <v>189</v>
      </c>
      <c r="G82">
        <v>3100</v>
      </c>
      <c r="H82">
        <v>0</v>
      </c>
      <c r="I82" t="s">
        <v>190</v>
      </c>
      <c r="J82" t="s">
        <v>191</v>
      </c>
      <c r="K82" t="s">
        <v>189</v>
      </c>
      <c r="L82" t="s">
        <v>189</v>
      </c>
      <c r="M82" t="s">
        <v>189</v>
      </c>
      <c r="N82" t="s">
        <v>192</v>
      </c>
      <c r="O82" t="s">
        <v>193</v>
      </c>
      <c r="P82">
        <v>21669815</v>
      </c>
      <c r="Q82">
        <v>1</v>
      </c>
      <c r="R82" t="s">
        <v>209</v>
      </c>
      <c r="S82">
        <v>11010004</v>
      </c>
      <c r="T82" t="s">
        <v>195</v>
      </c>
      <c r="U82" s="231">
        <v>43726</v>
      </c>
      <c r="V82" t="s">
        <v>381</v>
      </c>
      <c r="W82" t="s">
        <v>197</v>
      </c>
      <c r="X82" s="71">
        <v>31.45</v>
      </c>
      <c r="Y82" s="71">
        <v>31.45</v>
      </c>
      <c r="Z82" t="s">
        <v>382</v>
      </c>
      <c r="AA82" t="s">
        <v>258</v>
      </c>
      <c r="AB82" t="s">
        <v>213</v>
      </c>
      <c r="AC82">
        <v>93230073</v>
      </c>
      <c r="AE82" t="s">
        <v>189</v>
      </c>
      <c r="AF82" t="s">
        <v>189</v>
      </c>
      <c r="AG82" t="s">
        <v>213</v>
      </c>
      <c r="AH82" t="s">
        <v>189</v>
      </c>
      <c r="AI82" t="s">
        <v>189</v>
      </c>
      <c r="AJ82">
        <v>280</v>
      </c>
      <c r="AK82" t="s">
        <v>203</v>
      </c>
    </row>
    <row r="83" spans="1:37" x14ac:dyDescent="0.3">
      <c r="A83" t="s">
        <v>189</v>
      </c>
      <c r="B83" t="s">
        <v>189</v>
      </c>
      <c r="C83">
        <v>11</v>
      </c>
      <c r="D83">
        <v>2018</v>
      </c>
      <c r="E83">
        <v>2019</v>
      </c>
      <c r="F83" t="s">
        <v>189</v>
      </c>
      <c r="G83">
        <v>3100</v>
      </c>
      <c r="H83">
        <v>0</v>
      </c>
      <c r="I83" t="s">
        <v>190</v>
      </c>
      <c r="J83" t="s">
        <v>191</v>
      </c>
      <c r="K83" t="s">
        <v>189</v>
      </c>
      <c r="L83" t="s">
        <v>189</v>
      </c>
      <c r="M83" t="s">
        <v>189</v>
      </c>
      <c r="N83" t="s">
        <v>192</v>
      </c>
      <c r="O83" t="s">
        <v>193</v>
      </c>
      <c r="P83">
        <v>21672198</v>
      </c>
      <c r="Q83">
        <v>1</v>
      </c>
      <c r="R83" t="s">
        <v>194</v>
      </c>
      <c r="S83">
        <v>11010004</v>
      </c>
      <c r="T83" t="s">
        <v>195</v>
      </c>
      <c r="U83" s="231">
        <v>43727</v>
      </c>
      <c r="V83" t="s">
        <v>371</v>
      </c>
      <c r="W83" t="s">
        <v>197</v>
      </c>
      <c r="X83" s="71">
        <v>8094</v>
      </c>
      <c r="Y83" s="71">
        <v>8094</v>
      </c>
      <c r="Z83" t="s">
        <v>372</v>
      </c>
      <c r="AA83" t="s">
        <v>373</v>
      </c>
      <c r="AB83" t="s">
        <v>200</v>
      </c>
      <c r="AC83" t="s">
        <v>189</v>
      </c>
      <c r="AE83" t="s">
        <v>374</v>
      </c>
      <c r="AF83">
        <v>310</v>
      </c>
      <c r="AG83" t="s">
        <v>189</v>
      </c>
      <c r="AH83" t="s">
        <v>208</v>
      </c>
      <c r="AI83" t="s">
        <v>189</v>
      </c>
      <c r="AJ83">
        <v>280</v>
      </c>
      <c r="AK83" t="s">
        <v>203</v>
      </c>
    </row>
    <row r="84" spans="1:37" x14ac:dyDescent="0.3">
      <c r="A84" t="s">
        <v>189</v>
      </c>
      <c r="B84" t="s">
        <v>189</v>
      </c>
      <c r="C84">
        <v>11</v>
      </c>
      <c r="D84">
        <v>2018</v>
      </c>
      <c r="E84">
        <v>2019</v>
      </c>
      <c r="F84" t="s">
        <v>189</v>
      </c>
      <c r="G84">
        <v>3100</v>
      </c>
      <c r="H84">
        <v>0</v>
      </c>
      <c r="I84" t="s">
        <v>190</v>
      </c>
      <c r="J84" t="s">
        <v>191</v>
      </c>
      <c r="K84" t="s">
        <v>189</v>
      </c>
      <c r="L84" t="s">
        <v>189</v>
      </c>
      <c r="M84" t="s">
        <v>189</v>
      </c>
      <c r="N84" t="s">
        <v>192</v>
      </c>
      <c r="O84" t="s">
        <v>193</v>
      </c>
      <c r="P84">
        <v>21749063</v>
      </c>
      <c r="Q84">
        <v>1</v>
      </c>
      <c r="R84" t="s">
        <v>194</v>
      </c>
      <c r="S84">
        <v>11010004</v>
      </c>
      <c r="T84" t="s">
        <v>195</v>
      </c>
      <c r="U84" s="231">
        <v>43733</v>
      </c>
      <c r="V84" t="s">
        <v>214</v>
      </c>
      <c r="W84" t="s">
        <v>197</v>
      </c>
      <c r="X84" s="71">
        <v>8893.81</v>
      </c>
      <c r="Y84" s="71">
        <v>8893.81</v>
      </c>
      <c r="Z84" t="s">
        <v>215</v>
      </c>
      <c r="AA84" t="s">
        <v>216</v>
      </c>
      <c r="AB84" t="s">
        <v>200</v>
      </c>
      <c r="AC84" t="s">
        <v>189</v>
      </c>
      <c r="AE84" t="s">
        <v>217</v>
      </c>
      <c r="AF84">
        <v>310</v>
      </c>
      <c r="AG84" t="s">
        <v>189</v>
      </c>
      <c r="AH84" t="s">
        <v>208</v>
      </c>
      <c r="AI84" t="s">
        <v>189</v>
      </c>
      <c r="AJ84">
        <v>280</v>
      </c>
      <c r="AK84" t="s">
        <v>203</v>
      </c>
    </row>
    <row r="85" spans="1:37" x14ac:dyDescent="0.3">
      <c r="A85" t="s">
        <v>189</v>
      </c>
      <c r="B85" t="s">
        <v>189</v>
      </c>
      <c r="C85">
        <v>11</v>
      </c>
      <c r="D85">
        <v>2019</v>
      </c>
      <c r="E85">
        <v>2020</v>
      </c>
      <c r="F85" t="s">
        <v>189</v>
      </c>
      <c r="G85">
        <v>3100</v>
      </c>
      <c r="H85">
        <v>0</v>
      </c>
      <c r="I85" t="s">
        <v>190</v>
      </c>
      <c r="J85" t="s">
        <v>191</v>
      </c>
      <c r="K85" t="s">
        <v>189</v>
      </c>
      <c r="L85" t="s">
        <v>189</v>
      </c>
      <c r="M85" t="s">
        <v>189</v>
      </c>
      <c r="N85" t="s">
        <v>192</v>
      </c>
      <c r="O85" t="s">
        <v>193</v>
      </c>
      <c r="P85">
        <v>21604058</v>
      </c>
      <c r="Q85">
        <v>1</v>
      </c>
      <c r="R85" t="s">
        <v>194</v>
      </c>
      <c r="S85">
        <v>11010004</v>
      </c>
      <c r="T85" t="s">
        <v>195</v>
      </c>
      <c r="U85" s="231">
        <v>43721</v>
      </c>
      <c r="V85" t="s">
        <v>383</v>
      </c>
      <c r="W85" t="s">
        <v>197</v>
      </c>
      <c r="X85" s="71">
        <v>14.75</v>
      </c>
      <c r="Y85" s="71">
        <v>14.75</v>
      </c>
      <c r="Z85" t="s">
        <v>384</v>
      </c>
      <c r="AA85" t="s">
        <v>221</v>
      </c>
      <c r="AB85" t="s">
        <v>200</v>
      </c>
      <c r="AC85" t="s">
        <v>189</v>
      </c>
      <c r="AE85" t="s">
        <v>385</v>
      </c>
      <c r="AF85">
        <v>310</v>
      </c>
      <c r="AG85" t="s">
        <v>189</v>
      </c>
      <c r="AH85" t="s">
        <v>202</v>
      </c>
      <c r="AI85" t="s">
        <v>189</v>
      </c>
      <c r="AJ85">
        <v>280</v>
      </c>
      <c r="AK85" t="s">
        <v>203</v>
      </c>
    </row>
    <row r="86" spans="1:37" x14ac:dyDescent="0.3">
      <c r="A86" t="s">
        <v>189</v>
      </c>
      <c r="B86" t="s">
        <v>189</v>
      </c>
      <c r="C86">
        <v>11</v>
      </c>
      <c r="D86">
        <v>2019</v>
      </c>
      <c r="E86">
        <v>2020</v>
      </c>
      <c r="F86" t="s">
        <v>189</v>
      </c>
      <c r="G86">
        <v>3100</v>
      </c>
      <c r="H86">
        <v>0</v>
      </c>
      <c r="I86" t="s">
        <v>190</v>
      </c>
      <c r="J86" t="s">
        <v>191</v>
      </c>
      <c r="K86" t="s">
        <v>189</v>
      </c>
      <c r="L86" t="s">
        <v>189</v>
      </c>
      <c r="M86" t="s">
        <v>189</v>
      </c>
      <c r="N86" t="s">
        <v>192</v>
      </c>
      <c r="O86" t="s">
        <v>193</v>
      </c>
      <c r="P86">
        <v>21689099</v>
      </c>
      <c r="Q86">
        <v>2</v>
      </c>
      <c r="R86" t="s">
        <v>194</v>
      </c>
      <c r="S86">
        <v>11010004</v>
      </c>
      <c r="T86" t="s">
        <v>195</v>
      </c>
      <c r="U86" s="231">
        <v>43728</v>
      </c>
      <c r="V86" t="s">
        <v>229</v>
      </c>
      <c r="W86" t="s">
        <v>197</v>
      </c>
      <c r="X86" s="71">
        <v>9572.2800000000007</v>
      </c>
      <c r="Y86" s="71">
        <v>9572.2800000000007</v>
      </c>
      <c r="Z86" t="s">
        <v>230</v>
      </c>
      <c r="AA86" t="s">
        <v>231</v>
      </c>
      <c r="AB86" t="s">
        <v>200</v>
      </c>
      <c r="AC86" t="s">
        <v>189</v>
      </c>
      <c r="AE86" t="s">
        <v>232</v>
      </c>
      <c r="AF86">
        <v>310</v>
      </c>
      <c r="AG86" t="s">
        <v>189</v>
      </c>
      <c r="AH86" t="s">
        <v>208</v>
      </c>
      <c r="AI86" t="s">
        <v>189</v>
      </c>
      <c r="AJ86">
        <v>280</v>
      </c>
      <c r="AK86" t="s">
        <v>203</v>
      </c>
    </row>
    <row r="87" spans="1:37" x14ac:dyDescent="0.3">
      <c r="A87" t="s">
        <v>189</v>
      </c>
      <c r="B87" t="s">
        <v>189</v>
      </c>
      <c r="C87">
        <v>11</v>
      </c>
      <c r="D87">
        <v>2019</v>
      </c>
      <c r="E87">
        <v>2020</v>
      </c>
      <c r="F87" t="s">
        <v>189</v>
      </c>
      <c r="G87">
        <v>3100</v>
      </c>
      <c r="H87">
        <v>0</v>
      </c>
      <c r="I87" t="s">
        <v>190</v>
      </c>
      <c r="J87" t="s">
        <v>191</v>
      </c>
      <c r="K87" t="s">
        <v>189</v>
      </c>
      <c r="L87" t="s">
        <v>189</v>
      </c>
      <c r="M87" t="s">
        <v>189</v>
      </c>
      <c r="N87" t="s">
        <v>192</v>
      </c>
      <c r="O87" t="s">
        <v>193</v>
      </c>
      <c r="P87">
        <v>21516943</v>
      </c>
      <c r="Q87">
        <v>1</v>
      </c>
      <c r="R87" t="s">
        <v>194</v>
      </c>
      <c r="S87">
        <v>11010004</v>
      </c>
      <c r="T87" t="s">
        <v>195</v>
      </c>
      <c r="U87" s="231">
        <v>43717</v>
      </c>
      <c r="V87" t="s">
        <v>322</v>
      </c>
      <c r="W87" t="s">
        <v>197</v>
      </c>
      <c r="X87" s="71">
        <v>4130.38</v>
      </c>
      <c r="Y87" s="71">
        <v>4130.38</v>
      </c>
      <c r="Z87" t="s">
        <v>323</v>
      </c>
      <c r="AA87" t="s">
        <v>324</v>
      </c>
      <c r="AB87" t="s">
        <v>200</v>
      </c>
      <c r="AC87" t="s">
        <v>189</v>
      </c>
      <c r="AE87" t="s">
        <v>325</v>
      </c>
      <c r="AF87">
        <v>310</v>
      </c>
      <c r="AG87" t="s">
        <v>189</v>
      </c>
      <c r="AH87" t="s">
        <v>202</v>
      </c>
      <c r="AI87" t="s">
        <v>189</v>
      </c>
      <c r="AJ87">
        <v>280</v>
      </c>
      <c r="AK87" t="s">
        <v>203</v>
      </c>
    </row>
    <row r="88" spans="1:37" x14ac:dyDescent="0.3">
      <c r="A88" t="s">
        <v>189</v>
      </c>
      <c r="B88" t="s">
        <v>189</v>
      </c>
      <c r="C88">
        <v>11</v>
      </c>
      <c r="D88">
        <v>2019</v>
      </c>
      <c r="E88">
        <v>2020</v>
      </c>
      <c r="F88" t="s">
        <v>189</v>
      </c>
      <c r="G88">
        <v>3100</v>
      </c>
      <c r="H88">
        <v>0</v>
      </c>
      <c r="I88" t="s">
        <v>190</v>
      </c>
      <c r="J88" t="s">
        <v>191</v>
      </c>
      <c r="K88" t="s">
        <v>189</v>
      </c>
      <c r="L88" t="s">
        <v>189</v>
      </c>
      <c r="M88" t="s">
        <v>189</v>
      </c>
      <c r="N88" t="s">
        <v>192</v>
      </c>
      <c r="O88" t="s">
        <v>193</v>
      </c>
      <c r="P88">
        <v>21516942</v>
      </c>
      <c r="Q88">
        <v>1</v>
      </c>
      <c r="R88" t="s">
        <v>194</v>
      </c>
      <c r="S88">
        <v>11010004</v>
      </c>
      <c r="T88" t="s">
        <v>195</v>
      </c>
      <c r="U88" s="231">
        <v>43717</v>
      </c>
      <c r="V88" t="s">
        <v>386</v>
      </c>
      <c r="W88" t="s">
        <v>197</v>
      </c>
      <c r="X88" s="71">
        <v>29.5</v>
      </c>
      <c r="Y88" s="71">
        <v>29.5</v>
      </c>
      <c r="Z88" t="s">
        <v>387</v>
      </c>
      <c r="AA88" t="s">
        <v>324</v>
      </c>
      <c r="AB88" t="s">
        <v>200</v>
      </c>
      <c r="AC88" t="s">
        <v>189</v>
      </c>
      <c r="AE88" t="s">
        <v>388</v>
      </c>
      <c r="AF88">
        <v>310</v>
      </c>
      <c r="AG88" t="s">
        <v>189</v>
      </c>
      <c r="AH88" t="s">
        <v>202</v>
      </c>
      <c r="AI88" t="s">
        <v>189</v>
      </c>
      <c r="AJ88">
        <v>280</v>
      </c>
      <c r="AK88" t="s">
        <v>203</v>
      </c>
    </row>
    <row r="89" spans="1:37" x14ac:dyDescent="0.3">
      <c r="A89" t="s">
        <v>189</v>
      </c>
      <c r="B89" t="s">
        <v>189</v>
      </c>
      <c r="C89">
        <v>11</v>
      </c>
      <c r="D89">
        <v>2016</v>
      </c>
      <c r="E89">
        <v>2017</v>
      </c>
      <c r="F89" t="s">
        <v>189</v>
      </c>
      <c r="G89">
        <v>3100</v>
      </c>
      <c r="H89">
        <v>0</v>
      </c>
      <c r="I89" t="s">
        <v>190</v>
      </c>
      <c r="J89" t="s">
        <v>191</v>
      </c>
      <c r="K89" t="s">
        <v>189</v>
      </c>
      <c r="L89" t="s">
        <v>189</v>
      </c>
      <c r="M89" t="s">
        <v>189</v>
      </c>
      <c r="N89" t="s">
        <v>192</v>
      </c>
      <c r="O89" t="s">
        <v>193</v>
      </c>
      <c r="P89">
        <v>21442632</v>
      </c>
      <c r="Q89">
        <v>1</v>
      </c>
      <c r="R89" t="s">
        <v>194</v>
      </c>
      <c r="S89">
        <v>11010004</v>
      </c>
      <c r="T89" t="s">
        <v>195</v>
      </c>
      <c r="U89" s="231">
        <v>43711</v>
      </c>
      <c r="V89" t="s">
        <v>375</v>
      </c>
      <c r="W89" t="s">
        <v>197</v>
      </c>
      <c r="X89" s="71">
        <v>59101.81</v>
      </c>
      <c r="Y89" s="71">
        <v>59101.81</v>
      </c>
      <c r="Z89" t="s">
        <v>376</v>
      </c>
      <c r="AA89" t="s">
        <v>266</v>
      </c>
      <c r="AB89" t="s">
        <v>200</v>
      </c>
      <c r="AC89" t="s">
        <v>189</v>
      </c>
      <c r="AE89" t="s">
        <v>377</v>
      </c>
      <c r="AF89">
        <v>310</v>
      </c>
      <c r="AG89" t="s">
        <v>189</v>
      </c>
      <c r="AH89" t="s">
        <v>202</v>
      </c>
      <c r="AI89" t="s">
        <v>189</v>
      </c>
      <c r="AJ89">
        <v>280</v>
      </c>
      <c r="AK89" t="s">
        <v>203</v>
      </c>
    </row>
    <row r="90" spans="1:37" x14ac:dyDescent="0.3">
      <c r="A90" t="s">
        <v>189</v>
      </c>
      <c r="B90" t="s">
        <v>189</v>
      </c>
      <c r="C90">
        <v>11</v>
      </c>
      <c r="D90">
        <v>2019</v>
      </c>
      <c r="E90">
        <v>2020</v>
      </c>
      <c r="F90" t="s">
        <v>189</v>
      </c>
      <c r="G90">
        <v>3100</v>
      </c>
      <c r="H90">
        <v>0</v>
      </c>
      <c r="I90" t="s">
        <v>190</v>
      </c>
      <c r="J90" t="s">
        <v>191</v>
      </c>
      <c r="K90" t="s">
        <v>189</v>
      </c>
      <c r="L90" t="s">
        <v>189</v>
      </c>
      <c r="M90" t="s">
        <v>189</v>
      </c>
      <c r="N90" t="s">
        <v>192</v>
      </c>
      <c r="O90" t="s">
        <v>193</v>
      </c>
      <c r="P90">
        <v>21537985</v>
      </c>
      <c r="Q90">
        <v>1</v>
      </c>
      <c r="R90" t="s">
        <v>194</v>
      </c>
      <c r="S90">
        <v>11010004</v>
      </c>
      <c r="T90" t="s">
        <v>195</v>
      </c>
      <c r="U90" s="231">
        <v>43718</v>
      </c>
      <c r="V90" t="s">
        <v>272</v>
      </c>
      <c r="W90" t="s">
        <v>197</v>
      </c>
      <c r="X90" s="71">
        <v>10781.2</v>
      </c>
      <c r="Y90" s="71">
        <v>10781.2</v>
      </c>
      <c r="Z90" t="s">
        <v>273</v>
      </c>
      <c r="AA90" t="s">
        <v>274</v>
      </c>
      <c r="AB90" t="s">
        <v>200</v>
      </c>
      <c r="AC90" t="s">
        <v>189</v>
      </c>
      <c r="AE90" t="s">
        <v>275</v>
      </c>
      <c r="AF90">
        <v>310</v>
      </c>
      <c r="AG90" t="s">
        <v>189</v>
      </c>
      <c r="AH90" t="s">
        <v>202</v>
      </c>
      <c r="AI90" t="s">
        <v>189</v>
      </c>
      <c r="AJ90">
        <v>280</v>
      </c>
      <c r="AK90" t="s">
        <v>203</v>
      </c>
    </row>
    <row r="91" spans="1:37" x14ac:dyDescent="0.3">
      <c r="A91" t="s">
        <v>189</v>
      </c>
      <c r="B91" t="s">
        <v>189</v>
      </c>
      <c r="C91">
        <v>11</v>
      </c>
      <c r="D91">
        <v>2019</v>
      </c>
      <c r="E91">
        <v>2020</v>
      </c>
      <c r="F91" t="s">
        <v>189</v>
      </c>
      <c r="G91">
        <v>3100</v>
      </c>
      <c r="H91">
        <v>0</v>
      </c>
      <c r="I91" t="s">
        <v>190</v>
      </c>
      <c r="J91" t="s">
        <v>191</v>
      </c>
      <c r="K91" t="s">
        <v>189</v>
      </c>
      <c r="L91" t="s">
        <v>189</v>
      </c>
      <c r="M91" t="s">
        <v>189</v>
      </c>
      <c r="N91" t="s">
        <v>192</v>
      </c>
      <c r="O91" t="s">
        <v>193</v>
      </c>
      <c r="P91">
        <v>21564266</v>
      </c>
      <c r="Q91">
        <v>1</v>
      </c>
      <c r="R91" t="s">
        <v>209</v>
      </c>
      <c r="S91">
        <v>11010004</v>
      </c>
      <c r="T91" t="s">
        <v>195</v>
      </c>
      <c r="U91" s="231">
        <v>43718</v>
      </c>
      <c r="V91" t="s">
        <v>389</v>
      </c>
      <c r="W91" t="s">
        <v>197</v>
      </c>
      <c r="X91" s="71">
        <v>234281.97</v>
      </c>
      <c r="Y91" s="71">
        <v>234281.97</v>
      </c>
      <c r="Z91" t="s">
        <v>390</v>
      </c>
      <c r="AA91" t="s">
        <v>350</v>
      </c>
      <c r="AB91" t="s">
        <v>213</v>
      </c>
      <c r="AC91">
        <v>1288992</v>
      </c>
      <c r="AE91" t="s">
        <v>189</v>
      </c>
      <c r="AF91" t="s">
        <v>189</v>
      </c>
      <c r="AG91" t="s">
        <v>213</v>
      </c>
      <c r="AH91" t="s">
        <v>189</v>
      </c>
      <c r="AI91" t="s">
        <v>189</v>
      </c>
      <c r="AJ91">
        <v>280</v>
      </c>
      <c r="AK91" t="s">
        <v>203</v>
      </c>
    </row>
    <row r="92" spans="1:37" x14ac:dyDescent="0.3">
      <c r="A92" t="s">
        <v>189</v>
      </c>
      <c r="B92" t="s">
        <v>189</v>
      </c>
      <c r="C92">
        <v>11</v>
      </c>
      <c r="D92">
        <v>2019</v>
      </c>
      <c r="E92">
        <v>2020</v>
      </c>
      <c r="F92" t="s">
        <v>189</v>
      </c>
      <c r="G92">
        <v>3100</v>
      </c>
      <c r="H92">
        <v>0</v>
      </c>
      <c r="I92" t="s">
        <v>190</v>
      </c>
      <c r="J92" t="s">
        <v>191</v>
      </c>
      <c r="K92" t="s">
        <v>189</v>
      </c>
      <c r="L92" t="s">
        <v>189</v>
      </c>
      <c r="M92" t="s">
        <v>189</v>
      </c>
      <c r="N92" t="s">
        <v>192</v>
      </c>
      <c r="O92" t="s">
        <v>193</v>
      </c>
      <c r="P92">
        <v>21606013</v>
      </c>
      <c r="Q92">
        <v>1</v>
      </c>
      <c r="R92" t="s">
        <v>194</v>
      </c>
      <c r="S92">
        <v>11010004</v>
      </c>
      <c r="T92" t="s">
        <v>195</v>
      </c>
      <c r="U92" s="231">
        <v>43721</v>
      </c>
      <c r="V92" t="s">
        <v>391</v>
      </c>
      <c r="W92" t="s">
        <v>197</v>
      </c>
      <c r="X92" s="71">
        <v>2733.2</v>
      </c>
      <c r="Y92" s="71">
        <v>2733.2</v>
      </c>
      <c r="Z92" t="s">
        <v>392</v>
      </c>
      <c r="AA92" t="s">
        <v>359</v>
      </c>
      <c r="AB92" t="s">
        <v>200</v>
      </c>
      <c r="AC92" t="s">
        <v>189</v>
      </c>
      <c r="AE92" t="s">
        <v>393</v>
      </c>
      <c r="AF92">
        <v>310</v>
      </c>
      <c r="AG92" t="s">
        <v>189</v>
      </c>
      <c r="AH92" t="s">
        <v>208</v>
      </c>
      <c r="AI92" t="s">
        <v>189</v>
      </c>
      <c r="AJ92">
        <v>280</v>
      </c>
      <c r="AK92" t="s">
        <v>203</v>
      </c>
    </row>
    <row r="93" spans="1:37" x14ac:dyDescent="0.3">
      <c r="A93" t="s">
        <v>189</v>
      </c>
      <c r="B93" t="s">
        <v>189</v>
      </c>
      <c r="C93">
        <v>11</v>
      </c>
      <c r="D93" t="s">
        <v>189</v>
      </c>
      <c r="E93" t="s">
        <v>189</v>
      </c>
      <c r="F93" t="s">
        <v>361</v>
      </c>
      <c r="G93">
        <v>3100</v>
      </c>
      <c r="H93">
        <v>0</v>
      </c>
      <c r="I93" t="s">
        <v>190</v>
      </c>
      <c r="J93" t="s">
        <v>191</v>
      </c>
      <c r="K93" t="s">
        <v>189</v>
      </c>
      <c r="L93" t="s">
        <v>189</v>
      </c>
      <c r="M93" t="s">
        <v>189</v>
      </c>
      <c r="N93" t="s">
        <v>192</v>
      </c>
      <c r="O93" t="s">
        <v>193</v>
      </c>
      <c r="P93">
        <v>21737514</v>
      </c>
      <c r="Q93">
        <v>1</v>
      </c>
      <c r="R93" t="s">
        <v>194</v>
      </c>
      <c r="S93">
        <v>11010004</v>
      </c>
      <c r="T93" t="s">
        <v>195</v>
      </c>
      <c r="U93" s="231">
        <v>43732</v>
      </c>
      <c r="V93" t="s">
        <v>285</v>
      </c>
      <c r="W93" t="s">
        <v>197</v>
      </c>
      <c r="X93" s="71">
        <v>10375</v>
      </c>
      <c r="Y93" s="71">
        <v>10375</v>
      </c>
      <c r="Z93" t="s">
        <v>286</v>
      </c>
      <c r="AA93" t="s">
        <v>287</v>
      </c>
      <c r="AB93" t="s">
        <v>200</v>
      </c>
      <c r="AC93" t="s">
        <v>189</v>
      </c>
      <c r="AE93" t="s">
        <v>288</v>
      </c>
      <c r="AF93">
        <v>310</v>
      </c>
      <c r="AG93" t="s">
        <v>189</v>
      </c>
      <c r="AH93" t="s">
        <v>208</v>
      </c>
      <c r="AI93" t="s">
        <v>189</v>
      </c>
      <c r="AJ93">
        <v>280</v>
      </c>
      <c r="AK93" t="s">
        <v>203</v>
      </c>
    </row>
    <row r="94" spans="1:37" x14ac:dyDescent="0.3">
      <c r="A94" t="s">
        <v>189</v>
      </c>
      <c r="B94" t="s">
        <v>189</v>
      </c>
      <c r="C94">
        <v>11</v>
      </c>
      <c r="D94">
        <v>2019</v>
      </c>
      <c r="E94">
        <v>2020</v>
      </c>
      <c r="F94" t="s">
        <v>189</v>
      </c>
      <c r="G94">
        <v>3100</v>
      </c>
      <c r="H94">
        <v>0</v>
      </c>
      <c r="I94" t="s">
        <v>190</v>
      </c>
      <c r="J94" t="s">
        <v>191</v>
      </c>
      <c r="K94" t="s">
        <v>189</v>
      </c>
      <c r="L94" t="s">
        <v>189</v>
      </c>
      <c r="M94" t="s">
        <v>189</v>
      </c>
      <c r="N94" t="s">
        <v>192</v>
      </c>
      <c r="O94" t="s">
        <v>193</v>
      </c>
      <c r="P94">
        <v>21652064</v>
      </c>
      <c r="Q94">
        <v>32</v>
      </c>
      <c r="R94" t="s">
        <v>209</v>
      </c>
      <c r="S94">
        <v>11010004</v>
      </c>
      <c r="T94" t="s">
        <v>195</v>
      </c>
      <c r="U94" s="231">
        <v>43725</v>
      </c>
      <c r="V94" t="s">
        <v>248</v>
      </c>
      <c r="W94" t="s">
        <v>197</v>
      </c>
      <c r="X94" s="71">
        <v>3943.17</v>
      </c>
      <c r="Y94" s="71">
        <v>3943.17</v>
      </c>
      <c r="Z94" t="s">
        <v>249</v>
      </c>
      <c r="AA94" t="s">
        <v>250</v>
      </c>
      <c r="AB94" t="s">
        <v>213</v>
      </c>
      <c r="AC94" t="s">
        <v>251</v>
      </c>
      <c r="AE94" t="s">
        <v>189</v>
      </c>
      <c r="AF94" t="s">
        <v>189</v>
      </c>
      <c r="AG94" t="s">
        <v>213</v>
      </c>
      <c r="AH94" t="s">
        <v>189</v>
      </c>
      <c r="AI94" t="s">
        <v>189</v>
      </c>
      <c r="AJ94">
        <v>280</v>
      </c>
      <c r="AK94" t="s">
        <v>203</v>
      </c>
    </row>
    <row r="95" spans="1:37" x14ac:dyDescent="0.3">
      <c r="A95" t="s">
        <v>189</v>
      </c>
      <c r="B95" t="s">
        <v>189</v>
      </c>
      <c r="C95">
        <v>11</v>
      </c>
      <c r="D95">
        <v>2019</v>
      </c>
      <c r="E95">
        <v>2020</v>
      </c>
      <c r="F95" t="s">
        <v>189</v>
      </c>
      <c r="G95">
        <v>3100</v>
      </c>
      <c r="H95">
        <v>0</v>
      </c>
      <c r="I95" t="s">
        <v>190</v>
      </c>
      <c r="J95" t="s">
        <v>191</v>
      </c>
      <c r="K95" t="s">
        <v>189</v>
      </c>
      <c r="L95" t="s">
        <v>189</v>
      </c>
      <c r="M95" t="s">
        <v>189</v>
      </c>
      <c r="N95" t="s">
        <v>192</v>
      </c>
      <c r="O95" t="s">
        <v>193</v>
      </c>
      <c r="P95">
        <v>21652064</v>
      </c>
      <c r="Q95">
        <v>25</v>
      </c>
      <c r="R95" t="s">
        <v>209</v>
      </c>
      <c r="S95">
        <v>11010004</v>
      </c>
      <c r="T95" t="s">
        <v>195</v>
      </c>
      <c r="U95" s="231">
        <v>43725</v>
      </c>
      <c r="V95" t="s">
        <v>248</v>
      </c>
      <c r="W95" t="s">
        <v>197</v>
      </c>
      <c r="X95" s="71">
        <v>7026.42</v>
      </c>
      <c r="Y95" s="71">
        <v>7026.42</v>
      </c>
      <c r="Z95" t="s">
        <v>249</v>
      </c>
      <c r="AA95" t="s">
        <v>250</v>
      </c>
      <c r="AB95" t="s">
        <v>213</v>
      </c>
      <c r="AC95" t="s">
        <v>251</v>
      </c>
      <c r="AE95" t="s">
        <v>189</v>
      </c>
      <c r="AF95" t="s">
        <v>189</v>
      </c>
      <c r="AG95" t="s">
        <v>213</v>
      </c>
      <c r="AH95" t="s">
        <v>189</v>
      </c>
      <c r="AI95" t="s">
        <v>189</v>
      </c>
      <c r="AJ95">
        <v>280</v>
      </c>
      <c r="AK95" t="s">
        <v>203</v>
      </c>
    </row>
    <row r="96" spans="1:37" x14ac:dyDescent="0.3">
      <c r="A96" t="s">
        <v>189</v>
      </c>
      <c r="B96" t="s">
        <v>189</v>
      </c>
      <c r="C96">
        <v>11</v>
      </c>
      <c r="D96">
        <v>2019</v>
      </c>
      <c r="E96">
        <v>2020</v>
      </c>
      <c r="F96" t="s">
        <v>189</v>
      </c>
      <c r="G96">
        <v>3100</v>
      </c>
      <c r="H96">
        <v>0</v>
      </c>
      <c r="I96" t="s">
        <v>190</v>
      </c>
      <c r="J96" t="s">
        <v>191</v>
      </c>
      <c r="K96" t="s">
        <v>189</v>
      </c>
      <c r="L96" t="s">
        <v>189</v>
      </c>
      <c r="M96" t="s">
        <v>189</v>
      </c>
      <c r="N96" t="s">
        <v>192</v>
      </c>
      <c r="O96" t="s">
        <v>193</v>
      </c>
      <c r="P96">
        <v>21652064</v>
      </c>
      <c r="Q96">
        <v>23</v>
      </c>
      <c r="R96" t="s">
        <v>209</v>
      </c>
      <c r="S96">
        <v>11010004</v>
      </c>
      <c r="T96" t="s">
        <v>195</v>
      </c>
      <c r="U96" s="231">
        <v>43725</v>
      </c>
      <c r="V96" t="s">
        <v>248</v>
      </c>
      <c r="W96" t="s">
        <v>197</v>
      </c>
      <c r="X96" s="71">
        <v>135.16999999999999</v>
      </c>
      <c r="Y96" s="71">
        <v>135.16999999999999</v>
      </c>
      <c r="Z96" t="s">
        <v>249</v>
      </c>
      <c r="AA96" t="s">
        <v>250</v>
      </c>
      <c r="AB96" t="s">
        <v>213</v>
      </c>
      <c r="AC96" t="s">
        <v>251</v>
      </c>
      <c r="AE96" t="s">
        <v>189</v>
      </c>
      <c r="AF96" t="s">
        <v>189</v>
      </c>
      <c r="AG96" t="s">
        <v>213</v>
      </c>
      <c r="AH96" t="s">
        <v>189</v>
      </c>
      <c r="AI96" t="s">
        <v>189</v>
      </c>
      <c r="AJ96">
        <v>280</v>
      </c>
      <c r="AK96" t="s">
        <v>203</v>
      </c>
    </row>
    <row r="97" spans="1:37" x14ac:dyDescent="0.3">
      <c r="A97" t="s">
        <v>189</v>
      </c>
      <c r="B97" t="s">
        <v>189</v>
      </c>
      <c r="C97">
        <v>11</v>
      </c>
      <c r="D97">
        <v>2019</v>
      </c>
      <c r="E97">
        <v>2020</v>
      </c>
      <c r="F97" t="s">
        <v>189</v>
      </c>
      <c r="G97">
        <v>3100</v>
      </c>
      <c r="H97">
        <v>0</v>
      </c>
      <c r="I97" t="s">
        <v>190</v>
      </c>
      <c r="J97" t="s">
        <v>191</v>
      </c>
      <c r="K97" t="s">
        <v>189</v>
      </c>
      <c r="L97" t="s">
        <v>189</v>
      </c>
      <c r="M97" t="s">
        <v>189</v>
      </c>
      <c r="N97" t="s">
        <v>192</v>
      </c>
      <c r="O97" t="s">
        <v>193</v>
      </c>
      <c r="P97">
        <v>21652064</v>
      </c>
      <c r="Q97">
        <v>20</v>
      </c>
      <c r="R97" t="s">
        <v>209</v>
      </c>
      <c r="S97">
        <v>11010004</v>
      </c>
      <c r="T97" t="s">
        <v>195</v>
      </c>
      <c r="U97" s="231">
        <v>43725</v>
      </c>
      <c r="V97" t="s">
        <v>248</v>
      </c>
      <c r="W97" t="s">
        <v>197</v>
      </c>
      <c r="X97" s="71">
        <v>12060.67</v>
      </c>
      <c r="Y97" s="71">
        <v>12060.67</v>
      </c>
      <c r="Z97" t="s">
        <v>249</v>
      </c>
      <c r="AA97" t="s">
        <v>250</v>
      </c>
      <c r="AB97" t="s">
        <v>213</v>
      </c>
      <c r="AC97" t="s">
        <v>251</v>
      </c>
      <c r="AE97" t="s">
        <v>189</v>
      </c>
      <c r="AF97" t="s">
        <v>189</v>
      </c>
      <c r="AG97" t="s">
        <v>213</v>
      </c>
      <c r="AH97" t="s">
        <v>189</v>
      </c>
      <c r="AI97" t="s">
        <v>189</v>
      </c>
      <c r="AJ97">
        <v>280</v>
      </c>
      <c r="AK97" t="s">
        <v>203</v>
      </c>
    </row>
    <row r="98" spans="1:37" x14ac:dyDescent="0.3">
      <c r="A98" t="s">
        <v>189</v>
      </c>
      <c r="B98" t="s">
        <v>189</v>
      </c>
      <c r="C98">
        <v>11</v>
      </c>
      <c r="D98">
        <v>2019</v>
      </c>
      <c r="E98">
        <v>2020</v>
      </c>
      <c r="F98" t="s">
        <v>189</v>
      </c>
      <c r="G98">
        <v>3100</v>
      </c>
      <c r="H98">
        <v>0</v>
      </c>
      <c r="I98" t="s">
        <v>190</v>
      </c>
      <c r="J98" t="s">
        <v>191</v>
      </c>
      <c r="K98" t="s">
        <v>189</v>
      </c>
      <c r="L98" t="s">
        <v>189</v>
      </c>
      <c r="M98" t="s">
        <v>189</v>
      </c>
      <c r="N98" t="s">
        <v>192</v>
      </c>
      <c r="O98" t="s">
        <v>193</v>
      </c>
      <c r="P98">
        <v>21652064</v>
      </c>
      <c r="Q98">
        <v>14</v>
      </c>
      <c r="R98" t="s">
        <v>209</v>
      </c>
      <c r="S98">
        <v>11010004</v>
      </c>
      <c r="T98" t="s">
        <v>195</v>
      </c>
      <c r="U98" s="231">
        <v>43725</v>
      </c>
      <c r="V98" t="s">
        <v>248</v>
      </c>
      <c r="W98" t="s">
        <v>197</v>
      </c>
      <c r="X98" s="71">
        <v>220.92</v>
      </c>
      <c r="Y98" s="71">
        <v>220.92</v>
      </c>
      <c r="Z98" t="s">
        <v>249</v>
      </c>
      <c r="AA98" t="s">
        <v>250</v>
      </c>
      <c r="AB98" t="s">
        <v>213</v>
      </c>
      <c r="AC98" t="s">
        <v>251</v>
      </c>
      <c r="AE98" t="s">
        <v>189</v>
      </c>
      <c r="AF98" t="s">
        <v>189</v>
      </c>
      <c r="AG98" t="s">
        <v>213</v>
      </c>
      <c r="AH98" t="s">
        <v>189</v>
      </c>
      <c r="AI98" t="s">
        <v>189</v>
      </c>
      <c r="AJ98">
        <v>280</v>
      </c>
      <c r="AK98" t="s">
        <v>203</v>
      </c>
    </row>
    <row r="99" spans="1:37" x14ac:dyDescent="0.3">
      <c r="A99" t="s">
        <v>189</v>
      </c>
      <c r="B99" t="s">
        <v>189</v>
      </c>
      <c r="C99">
        <v>11</v>
      </c>
      <c r="D99">
        <v>2019</v>
      </c>
      <c r="E99">
        <v>2020</v>
      </c>
      <c r="F99" t="s">
        <v>189</v>
      </c>
      <c r="G99">
        <v>3100</v>
      </c>
      <c r="H99">
        <v>0</v>
      </c>
      <c r="I99" t="s">
        <v>190</v>
      </c>
      <c r="J99" t="s">
        <v>191</v>
      </c>
      <c r="K99" t="s">
        <v>189</v>
      </c>
      <c r="L99" t="s">
        <v>189</v>
      </c>
      <c r="M99" t="s">
        <v>189</v>
      </c>
      <c r="N99" t="s">
        <v>192</v>
      </c>
      <c r="O99" t="s">
        <v>193</v>
      </c>
      <c r="P99">
        <v>21652064</v>
      </c>
      <c r="Q99">
        <v>13</v>
      </c>
      <c r="R99" t="s">
        <v>209</v>
      </c>
      <c r="S99">
        <v>11010004</v>
      </c>
      <c r="T99" t="s">
        <v>195</v>
      </c>
      <c r="U99" s="231">
        <v>43725</v>
      </c>
      <c r="V99" t="s">
        <v>248</v>
      </c>
      <c r="W99" t="s">
        <v>197</v>
      </c>
      <c r="X99" s="71">
        <v>156.91999999999999</v>
      </c>
      <c r="Y99" s="71">
        <v>156.91999999999999</v>
      </c>
      <c r="Z99" t="s">
        <v>249</v>
      </c>
      <c r="AA99" t="s">
        <v>250</v>
      </c>
      <c r="AB99" t="s">
        <v>213</v>
      </c>
      <c r="AC99" t="s">
        <v>251</v>
      </c>
      <c r="AE99" t="s">
        <v>189</v>
      </c>
      <c r="AF99" t="s">
        <v>189</v>
      </c>
      <c r="AG99" t="s">
        <v>213</v>
      </c>
      <c r="AH99" t="s">
        <v>189</v>
      </c>
      <c r="AI99" t="s">
        <v>189</v>
      </c>
      <c r="AJ99">
        <v>280</v>
      </c>
      <c r="AK99" t="s">
        <v>203</v>
      </c>
    </row>
    <row r="100" spans="1:37" x14ac:dyDescent="0.3">
      <c r="A100" t="s">
        <v>189</v>
      </c>
      <c r="B100" t="s">
        <v>189</v>
      </c>
      <c r="C100">
        <v>11</v>
      </c>
      <c r="D100">
        <v>2019</v>
      </c>
      <c r="E100">
        <v>2020</v>
      </c>
      <c r="F100" t="s">
        <v>189</v>
      </c>
      <c r="G100">
        <v>3100</v>
      </c>
      <c r="H100">
        <v>0</v>
      </c>
      <c r="I100" t="s">
        <v>190</v>
      </c>
      <c r="J100" t="s">
        <v>191</v>
      </c>
      <c r="K100" t="s">
        <v>189</v>
      </c>
      <c r="L100" t="s">
        <v>189</v>
      </c>
      <c r="M100" t="s">
        <v>189</v>
      </c>
      <c r="N100" t="s">
        <v>192</v>
      </c>
      <c r="O100" t="s">
        <v>193</v>
      </c>
      <c r="P100">
        <v>21652064</v>
      </c>
      <c r="Q100">
        <v>11</v>
      </c>
      <c r="R100" t="s">
        <v>209</v>
      </c>
      <c r="S100">
        <v>11010004</v>
      </c>
      <c r="T100" t="s">
        <v>195</v>
      </c>
      <c r="U100" s="231">
        <v>43725</v>
      </c>
      <c r="V100" t="s">
        <v>248</v>
      </c>
      <c r="W100" t="s">
        <v>197</v>
      </c>
      <c r="X100" s="71">
        <v>572.16999999999996</v>
      </c>
      <c r="Y100" s="71">
        <v>572.16999999999996</v>
      </c>
      <c r="Z100" t="s">
        <v>249</v>
      </c>
      <c r="AA100" t="s">
        <v>250</v>
      </c>
      <c r="AB100" t="s">
        <v>213</v>
      </c>
      <c r="AC100" t="s">
        <v>251</v>
      </c>
      <c r="AE100" t="s">
        <v>189</v>
      </c>
      <c r="AF100" t="s">
        <v>189</v>
      </c>
      <c r="AG100" t="s">
        <v>213</v>
      </c>
      <c r="AH100" t="s">
        <v>189</v>
      </c>
      <c r="AI100" t="s">
        <v>189</v>
      </c>
      <c r="AJ100">
        <v>280</v>
      </c>
      <c r="AK100" t="s">
        <v>203</v>
      </c>
    </row>
    <row r="101" spans="1:37" x14ac:dyDescent="0.3">
      <c r="A101" t="s">
        <v>189</v>
      </c>
      <c r="B101" t="s">
        <v>189</v>
      </c>
      <c r="C101">
        <v>11</v>
      </c>
      <c r="D101">
        <v>2019</v>
      </c>
      <c r="E101">
        <v>2020</v>
      </c>
      <c r="F101" t="s">
        <v>189</v>
      </c>
      <c r="G101">
        <v>3100</v>
      </c>
      <c r="H101">
        <v>0</v>
      </c>
      <c r="I101" t="s">
        <v>190</v>
      </c>
      <c r="J101" t="s">
        <v>191</v>
      </c>
      <c r="K101" t="s">
        <v>189</v>
      </c>
      <c r="L101" t="s">
        <v>189</v>
      </c>
      <c r="M101" t="s">
        <v>189</v>
      </c>
      <c r="N101" t="s">
        <v>192</v>
      </c>
      <c r="O101" t="s">
        <v>193</v>
      </c>
      <c r="P101">
        <v>21461737</v>
      </c>
      <c r="Q101">
        <v>2</v>
      </c>
      <c r="R101" t="s">
        <v>194</v>
      </c>
      <c r="S101">
        <v>11010004</v>
      </c>
      <c r="T101" t="s">
        <v>195</v>
      </c>
      <c r="U101" s="231">
        <v>43712</v>
      </c>
      <c r="V101" t="s">
        <v>394</v>
      </c>
      <c r="W101" t="s">
        <v>197</v>
      </c>
      <c r="X101" s="71">
        <v>15000</v>
      </c>
      <c r="Y101" s="71">
        <v>15000</v>
      </c>
      <c r="Z101" t="s">
        <v>395</v>
      </c>
      <c r="AA101" t="s">
        <v>396</v>
      </c>
      <c r="AB101" t="s">
        <v>200</v>
      </c>
      <c r="AC101" t="s">
        <v>189</v>
      </c>
      <c r="AE101" t="s">
        <v>397</v>
      </c>
      <c r="AF101">
        <v>310</v>
      </c>
      <c r="AG101" t="s">
        <v>189</v>
      </c>
      <c r="AH101" t="s">
        <v>208</v>
      </c>
      <c r="AI101" t="s">
        <v>189</v>
      </c>
      <c r="AJ101">
        <v>280</v>
      </c>
      <c r="AK101" t="s">
        <v>203</v>
      </c>
    </row>
    <row r="102" spans="1:37" x14ac:dyDescent="0.3">
      <c r="A102" t="s">
        <v>189</v>
      </c>
      <c r="B102" t="s">
        <v>189</v>
      </c>
      <c r="C102">
        <v>11</v>
      </c>
      <c r="D102">
        <v>2018</v>
      </c>
      <c r="E102">
        <v>2019</v>
      </c>
      <c r="F102" t="s">
        <v>189</v>
      </c>
      <c r="G102">
        <v>3100</v>
      </c>
      <c r="H102">
        <v>0</v>
      </c>
      <c r="I102" t="s">
        <v>190</v>
      </c>
      <c r="J102" t="s">
        <v>191</v>
      </c>
      <c r="K102" t="s">
        <v>189</v>
      </c>
      <c r="L102" t="s">
        <v>189</v>
      </c>
      <c r="M102" t="s">
        <v>189</v>
      </c>
      <c r="N102" t="s">
        <v>192</v>
      </c>
      <c r="O102" t="s">
        <v>193</v>
      </c>
      <c r="P102">
        <v>21539667</v>
      </c>
      <c r="Q102">
        <v>3</v>
      </c>
      <c r="R102" t="s">
        <v>194</v>
      </c>
      <c r="S102">
        <v>11010004</v>
      </c>
      <c r="T102" t="s">
        <v>195</v>
      </c>
      <c r="U102" s="231">
        <v>43718</v>
      </c>
      <c r="V102" t="s">
        <v>296</v>
      </c>
      <c r="W102" t="s">
        <v>197</v>
      </c>
      <c r="X102" s="71">
        <v>99972</v>
      </c>
      <c r="Y102" s="71">
        <v>99972</v>
      </c>
      <c r="Z102" t="s">
        <v>297</v>
      </c>
      <c r="AA102" t="s">
        <v>298</v>
      </c>
      <c r="AB102" t="s">
        <v>200</v>
      </c>
      <c r="AC102" t="s">
        <v>189</v>
      </c>
      <c r="AE102" t="s">
        <v>299</v>
      </c>
      <c r="AF102">
        <v>310</v>
      </c>
      <c r="AG102" t="s">
        <v>189</v>
      </c>
      <c r="AH102" t="s">
        <v>208</v>
      </c>
      <c r="AI102" t="s">
        <v>189</v>
      </c>
      <c r="AJ102">
        <v>280</v>
      </c>
      <c r="AK102" t="s">
        <v>203</v>
      </c>
    </row>
    <row r="103" spans="1:37" x14ac:dyDescent="0.3">
      <c r="A103" t="s">
        <v>189</v>
      </c>
      <c r="B103" t="s">
        <v>189</v>
      </c>
      <c r="C103">
        <v>11</v>
      </c>
      <c r="D103">
        <v>2019</v>
      </c>
      <c r="E103">
        <v>2020</v>
      </c>
      <c r="F103" t="s">
        <v>189</v>
      </c>
      <c r="G103">
        <v>3100</v>
      </c>
      <c r="H103">
        <v>0</v>
      </c>
      <c r="I103" t="s">
        <v>190</v>
      </c>
      <c r="J103" t="s">
        <v>191</v>
      </c>
      <c r="K103" t="s">
        <v>189</v>
      </c>
      <c r="L103" t="s">
        <v>189</v>
      </c>
      <c r="M103" t="s">
        <v>189</v>
      </c>
      <c r="N103" t="s">
        <v>192</v>
      </c>
      <c r="O103" t="s">
        <v>193</v>
      </c>
      <c r="P103">
        <v>21495768</v>
      </c>
      <c r="Q103">
        <v>2</v>
      </c>
      <c r="R103" t="s">
        <v>194</v>
      </c>
      <c r="S103">
        <v>11010004</v>
      </c>
      <c r="T103" t="s">
        <v>218</v>
      </c>
      <c r="U103" s="231">
        <v>43714</v>
      </c>
      <c r="V103" t="s">
        <v>398</v>
      </c>
      <c r="W103" t="s">
        <v>192</v>
      </c>
      <c r="X103" s="71">
        <v>3583.74</v>
      </c>
      <c r="Y103" s="71">
        <v>-3583.74</v>
      </c>
      <c r="Z103" t="s">
        <v>399</v>
      </c>
      <c r="AA103" t="s">
        <v>400</v>
      </c>
      <c r="AB103" t="s">
        <v>200</v>
      </c>
      <c r="AC103" t="s">
        <v>189</v>
      </c>
      <c r="AE103" t="s">
        <v>401</v>
      </c>
      <c r="AF103">
        <v>310</v>
      </c>
      <c r="AG103" t="s">
        <v>189</v>
      </c>
      <c r="AH103" t="s">
        <v>202</v>
      </c>
      <c r="AI103" t="s">
        <v>189</v>
      </c>
      <c r="AJ103">
        <v>280</v>
      </c>
      <c r="AK103" t="s">
        <v>203</v>
      </c>
    </row>
    <row r="104" spans="1:37" x14ac:dyDescent="0.3">
      <c r="A104" t="s">
        <v>189</v>
      </c>
      <c r="B104" t="s">
        <v>189</v>
      </c>
      <c r="C104">
        <v>11</v>
      </c>
      <c r="D104">
        <v>2017</v>
      </c>
      <c r="E104">
        <v>2018</v>
      </c>
      <c r="F104" t="s">
        <v>189</v>
      </c>
      <c r="G104">
        <v>3100</v>
      </c>
      <c r="H104">
        <v>0</v>
      </c>
      <c r="I104" t="s">
        <v>190</v>
      </c>
      <c r="J104" t="s">
        <v>191</v>
      </c>
      <c r="K104" t="s">
        <v>189</v>
      </c>
      <c r="L104" t="s">
        <v>189</v>
      </c>
      <c r="M104" t="s">
        <v>189</v>
      </c>
      <c r="N104" t="s">
        <v>192</v>
      </c>
      <c r="O104" t="s">
        <v>193</v>
      </c>
      <c r="P104">
        <v>21497549</v>
      </c>
      <c r="Q104">
        <v>1</v>
      </c>
      <c r="R104" t="s">
        <v>194</v>
      </c>
      <c r="S104">
        <v>11010004</v>
      </c>
      <c r="T104" t="s">
        <v>195</v>
      </c>
      <c r="U104" s="231">
        <v>43714</v>
      </c>
      <c r="V104" t="s">
        <v>362</v>
      </c>
      <c r="W104" t="s">
        <v>197</v>
      </c>
      <c r="X104" s="71">
        <v>3713.45</v>
      </c>
      <c r="Y104" s="71">
        <v>3713.45</v>
      </c>
      <c r="Z104" t="s">
        <v>363</v>
      </c>
      <c r="AA104" t="s">
        <v>364</v>
      </c>
      <c r="AB104" t="s">
        <v>200</v>
      </c>
      <c r="AC104" t="s">
        <v>189</v>
      </c>
      <c r="AE104" t="s">
        <v>365</v>
      </c>
      <c r="AF104">
        <v>310</v>
      </c>
      <c r="AG104" t="s">
        <v>189</v>
      </c>
      <c r="AH104" t="s">
        <v>208</v>
      </c>
      <c r="AI104" t="s">
        <v>189</v>
      </c>
      <c r="AJ104">
        <v>280</v>
      </c>
      <c r="AK104" t="s">
        <v>203</v>
      </c>
    </row>
    <row r="105" spans="1:37" x14ac:dyDescent="0.3">
      <c r="A105" t="s">
        <v>189</v>
      </c>
      <c r="B105" t="s">
        <v>189</v>
      </c>
      <c r="C105">
        <v>11</v>
      </c>
      <c r="D105">
        <v>2017</v>
      </c>
      <c r="E105">
        <v>2018</v>
      </c>
      <c r="F105" t="s">
        <v>189</v>
      </c>
      <c r="G105">
        <v>3100</v>
      </c>
      <c r="H105">
        <v>0</v>
      </c>
      <c r="I105" t="s">
        <v>190</v>
      </c>
      <c r="J105" t="s">
        <v>191</v>
      </c>
      <c r="K105" t="s">
        <v>189</v>
      </c>
      <c r="L105" t="s">
        <v>189</v>
      </c>
      <c r="M105" t="s">
        <v>189</v>
      </c>
      <c r="N105" t="s">
        <v>192</v>
      </c>
      <c r="O105" t="s">
        <v>193</v>
      </c>
      <c r="P105">
        <v>21711430</v>
      </c>
      <c r="Q105">
        <v>1</v>
      </c>
      <c r="R105" t="s">
        <v>194</v>
      </c>
      <c r="S105">
        <v>11010004</v>
      </c>
      <c r="T105" t="s">
        <v>195</v>
      </c>
      <c r="U105" s="231">
        <v>43731</v>
      </c>
      <c r="V105" t="s">
        <v>378</v>
      </c>
      <c r="W105" t="s">
        <v>197</v>
      </c>
      <c r="X105" s="71">
        <v>3397.26</v>
      </c>
      <c r="Y105" s="71">
        <v>3397.26</v>
      </c>
      <c r="Z105" t="s">
        <v>379</v>
      </c>
      <c r="AA105" t="s">
        <v>302</v>
      </c>
      <c r="AB105" t="s">
        <v>200</v>
      </c>
      <c r="AC105" t="s">
        <v>189</v>
      </c>
      <c r="AE105" t="s">
        <v>380</v>
      </c>
      <c r="AF105">
        <v>310</v>
      </c>
      <c r="AG105" t="s">
        <v>189</v>
      </c>
      <c r="AH105" t="s">
        <v>202</v>
      </c>
      <c r="AI105" t="s">
        <v>189</v>
      </c>
      <c r="AJ105">
        <v>280</v>
      </c>
      <c r="AK105" t="s">
        <v>203</v>
      </c>
    </row>
    <row r="106" spans="1:37" x14ac:dyDescent="0.3">
      <c r="A106" t="s">
        <v>189</v>
      </c>
      <c r="B106" t="s">
        <v>189</v>
      </c>
      <c r="C106">
        <v>11</v>
      </c>
      <c r="D106">
        <v>2019</v>
      </c>
      <c r="E106">
        <v>2020</v>
      </c>
      <c r="F106" t="s">
        <v>189</v>
      </c>
      <c r="G106">
        <v>3100</v>
      </c>
      <c r="H106">
        <v>0</v>
      </c>
      <c r="I106" t="s">
        <v>190</v>
      </c>
      <c r="J106" t="s">
        <v>191</v>
      </c>
      <c r="K106" t="s">
        <v>189</v>
      </c>
      <c r="L106" t="s">
        <v>189</v>
      </c>
      <c r="M106" t="s">
        <v>189</v>
      </c>
      <c r="N106" t="s">
        <v>192</v>
      </c>
      <c r="O106" t="s">
        <v>193</v>
      </c>
      <c r="P106">
        <v>21618896</v>
      </c>
      <c r="Q106">
        <v>2</v>
      </c>
      <c r="R106" t="s">
        <v>194</v>
      </c>
      <c r="S106">
        <v>11010004</v>
      </c>
      <c r="T106" t="s">
        <v>218</v>
      </c>
      <c r="U106" s="231">
        <v>43724</v>
      </c>
      <c r="V106" t="s">
        <v>304</v>
      </c>
      <c r="W106" t="s">
        <v>192</v>
      </c>
      <c r="X106" s="71">
        <v>2488.7800000000002</v>
      </c>
      <c r="Y106" s="71">
        <v>-2488.7800000000002</v>
      </c>
      <c r="Z106" t="s">
        <v>305</v>
      </c>
      <c r="AA106" t="s">
        <v>306</v>
      </c>
      <c r="AB106" t="s">
        <v>200</v>
      </c>
      <c r="AC106" t="s">
        <v>189</v>
      </c>
      <c r="AE106" t="s">
        <v>307</v>
      </c>
      <c r="AF106">
        <v>310</v>
      </c>
      <c r="AG106" t="s">
        <v>189</v>
      </c>
      <c r="AH106" t="s">
        <v>202</v>
      </c>
      <c r="AI106" t="s">
        <v>189</v>
      </c>
      <c r="AJ106">
        <v>280</v>
      </c>
      <c r="AK106" t="s">
        <v>203</v>
      </c>
    </row>
    <row r="107" spans="1:37" x14ac:dyDescent="0.3">
      <c r="A107" t="s">
        <v>189</v>
      </c>
      <c r="B107" t="s">
        <v>189</v>
      </c>
      <c r="C107">
        <v>11</v>
      </c>
      <c r="D107">
        <v>2019</v>
      </c>
      <c r="E107">
        <v>2020</v>
      </c>
      <c r="F107" t="s">
        <v>189</v>
      </c>
      <c r="G107">
        <v>3100</v>
      </c>
      <c r="H107">
        <v>0</v>
      </c>
      <c r="I107" t="s">
        <v>190</v>
      </c>
      <c r="J107" t="s">
        <v>191</v>
      </c>
      <c r="K107" t="s">
        <v>189</v>
      </c>
      <c r="L107" t="s">
        <v>189</v>
      </c>
      <c r="M107" t="s">
        <v>189</v>
      </c>
      <c r="N107" t="s">
        <v>192</v>
      </c>
      <c r="O107" t="s">
        <v>193</v>
      </c>
      <c r="P107">
        <v>21670301</v>
      </c>
      <c r="Q107">
        <v>1</v>
      </c>
      <c r="R107" t="s">
        <v>194</v>
      </c>
      <c r="S107">
        <v>11010004</v>
      </c>
      <c r="T107" t="s">
        <v>195</v>
      </c>
      <c r="U107" s="231">
        <v>43727</v>
      </c>
      <c r="V107" t="s">
        <v>402</v>
      </c>
      <c r="W107" t="s">
        <v>197</v>
      </c>
      <c r="X107" s="71">
        <v>29.5</v>
      </c>
      <c r="Y107" s="71">
        <v>29.5</v>
      </c>
      <c r="Z107" t="s">
        <v>403</v>
      </c>
      <c r="AA107" t="s">
        <v>313</v>
      </c>
      <c r="AB107" t="s">
        <v>200</v>
      </c>
      <c r="AC107" t="s">
        <v>189</v>
      </c>
      <c r="AE107" t="s">
        <v>404</v>
      </c>
      <c r="AF107">
        <v>310</v>
      </c>
      <c r="AG107" t="s">
        <v>189</v>
      </c>
      <c r="AH107" t="s">
        <v>202</v>
      </c>
      <c r="AI107" t="s">
        <v>189</v>
      </c>
      <c r="AJ107">
        <v>280</v>
      </c>
      <c r="AK107" t="s">
        <v>203</v>
      </c>
    </row>
    <row r="108" spans="1:37" x14ac:dyDescent="0.3">
      <c r="A108" t="s">
        <v>189</v>
      </c>
      <c r="B108" t="s">
        <v>189</v>
      </c>
      <c r="C108">
        <v>11</v>
      </c>
      <c r="D108">
        <v>2019</v>
      </c>
      <c r="E108">
        <v>2020</v>
      </c>
      <c r="F108" t="s">
        <v>189</v>
      </c>
      <c r="G108">
        <v>3100</v>
      </c>
      <c r="H108">
        <v>0</v>
      </c>
      <c r="I108" t="s">
        <v>190</v>
      </c>
      <c r="J108" t="s">
        <v>191</v>
      </c>
      <c r="K108" t="s">
        <v>189</v>
      </c>
      <c r="L108" t="s">
        <v>189</v>
      </c>
      <c r="M108" t="s">
        <v>189</v>
      </c>
      <c r="N108" t="s">
        <v>192</v>
      </c>
      <c r="O108" t="s">
        <v>193</v>
      </c>
      <c r="P108">
        <v>21744606</v>
      </c>
      <c r="Q108">
        <v>2</v>
      </c>
      <c r="R108" t="s">
        <v>209</v>
      </c>
      <c r="S108">
        <v>11010004</v>
      </c>
      <c r="T108" t="s">
        <v>195</v>
      </c>
      <c r="U108" s="231">
        <v>43732</v>
      </c>
      <c r="V108" t="s">
        <v>210</v>
      </c>
      <c r="W108" t="s">
        <v>197</v>
      </c>
      <c r="X108" s="71">
        <v>232926.52</v>
      </c>
      <c r="Y108" s="71">
        <v>232926.52</v>
      </c>
      <c r="Z108" t="s">
        <v>211</v>
      </c>
      <c r="AA108" t="s">
        <v>212</v>
      </c>
      <c r="AB108" t="s">
        <v>213</v>
      </c>
      <c r="AC108">
        <v>1292395</v>
      </c>
      <c r="AE108" t="s">
        <v>189</v>
      </c>
      <c r="AF108" t="s">
        <v>189</v>
      </c>
      <c r="AG108" t="s">
        <v>213</v>
      </c>
      <c r="AH108" t="s">
        <v>189</v>
      </c>
      <c r="AI108" t="s">
        <v>189</v>
      </c>
      <c r="AJ108">
        <v>280</v>
      </c>
      <c r="AK108" t="s">
        <v>203</v>
      </c>
    </row>
    <row r="109" spans="1:37" x14ac:dyDescent="0.3">
      <c r="A109" t="s">
        <v>189</v>
      </c>
      <c r="B109" t="s">
        <v>189</v>
      </c>
      <c r="C109">
        <v>11</v>
      </c>
      <c r="D109">
        <v>2019</v>
      </c>
      <c r="E109">
        <v>2020</v>
      </c>
      <c r="F109" t="s">
        <v>189</v>
      </c>
      <c r="G109">
        <v>3100</v>
      </c>
      <c r="H109">
        <v>0</v>
      </c>
      <c r="I109" t="s">
        <v>190</v>
      </c>
      <c r="J109" t="s">
        <v>191</v>
      </c>
      <c r="K109" t="s">
        <v>189</v>
      </c>
      <c r="L109" t="s">
        <v>189</v>
      </c>
      <c r="M109" t="s">
        <v>189</v>
      </c>
      <c r="N109" t="s">
        <v>192</v>
      </c>
      <c r="O109" t="s">
        <v>193</v>
      </c>
      <c r="P109">
        <v>21755523</v>
      </c>
      <c r="Q109">
        <v>2</v>
      </c>
      <c r="R109" t="s">
        <v>194</v>
      </c>
      <c r="S109">
        <v>11010004</v>
      </c>
      <c r="T109" t="s">
        <v>218</v>
      </c>
      <c r="U109" s="231">
        <v>43734</v>
      </c>
      <c r="V109" t="s">
        <v>405</v>
      </c>
      <c r="W109" t="s">
        <v>192</v>
      </c>
      <c r="X109" s="71">
        <v>2195.0100000000002</v>
      </c>
      <c r="Y109" s="71">
        <v>-2195.0100000000002</v>
      </c>
      <c r="Z109" t="s">
        <v>406</v>
      </c>
      <c r="AA109" t="s">
        <v>262</v>
      </c>
      <c r="AB109" t="s">
        <v>200</v>
      </c>
      <c r="AC109" t="s">
        <v>189</v>
      </c>
      <c r="AE109" t="s">
        <v>407</v>
      </c>
      <c r="AF109">
        <v>310</v>
      </c>
      <c r="AG109" t="s">
        <v>189</v>
      </c>
      <c r="AH109" t="s">
        <v>202</v>
      </c>
      <c r="AI109" t="s">
        <v>189</v>
      </c>
      <c r="AJ109">
        <v>280</v>
      </c>
      <c r="AK109" t="s">
        <v>203</v>
      </c>
    </row>
    <row r="110" spans="1:37" x14ac:dyDescent="0.3">
      <c r="A110" t="s">
        <v>189</v>
      </c>
      <c r="B110" t="s">
        <v>189</v>
      </c>
      <c r="C110">
        <v>11</v>
      </c>
      <c r="D110">
        <v>2019</v>
      </c>
      <c r="E110">
        <v>2020</v>
      </c>
      <c r="F110" t="s">
        <v>189</v>
      </c>
      <c r="G110">
        <v>3100</v>
      </c>
      <c r="H110">
        <v>0</v>
      </c>
      <c r="I110" t="s">
        <v>190</v>
      </c>
      <c r="J110" t="s">
        <v>191</v>
      </c>
      <c r="K110" t="s">
        <v>189</v>
      </c>
      <c r="L110" t="s">
        <v>189</v>
      </c>
      <c r="M110" t="s">
        <v>189</v>
      </c>
      <c r="N110" t="s">
        <v>192</v>
      </c>
      <c r="O110" t="s">
        <v>193</v>
      </c>
      <c r="P110">
        <v>21442633</v>
      </c>
      <c r="Q110">
        <v>2</v>
      </c>
      <c r="R110" t="s">
        <v>194</v>
      </c>
      <c r="S110">
        <v>11010004</v>
      </c>
      <c r="T110" t="s">
        <v>218</v>
      </c>
      <c r="U110" s="231">
        <v>43711</v>
      </c>
      <c r="V110" t="s">
        <v>264</v>
      </c>
      <c r="W110" t="s">
        <v>192</v>
      </c>
      <c r="X110" s="71">
        <v>872.71</v>
      </c>
      <c r="Y110" s="71">
        <v>-872.71</v>
      </c>
      <c r="Z110" t="s">
        <v>265</v>
      </c>
      <c r="AA110" t="s">
        <v>266</v>
      </c>
      <c r="AB110" t="s">
        <v>200</v>
      </c>
      <c r="AC110" t="s">
        <v>189</v>
      </c>
      <c r="AE110" t="s">
        <v>267</v>
      </c>
      <c r="AF110">
        <v>310</v>
      </c>
      <c r="AG110" t="s">
        <v>189</v>
      </c>
      <c r="AH110" t="s">
        <v>202</v>
      </c>
      <c r="AI110" t="s">
        <v>189</v>
      </c>
      <c r="AJ110">
        <v>280</v>
      </c>
      <c r="AK110" t="s">
        <v>203</v>
      </c>
    </row>
    <row r="111" spans="1:37" x14ac:dyDescent="0.3">
      <c r="A111" t="s">
        <v>189</v>
      </c>
      <c r="B111" t="s">
        <v>189</v>
      </c>
      <c r="C111">
        <v>11</v>
      </c>
      <c r="D111">
        <v>2018</v>
      </c>
      <c r="E111">
        <v>2019</v>
      </c>
      <c r="F111" t="s">
        <v>189</v>
      </c>
      <c r="G111">
        <v>3100</v>
      </c>
      <c r="H111">
        <v>0</v>
      </c>
      <c r="I111" t="s">
        <v>190</v>
      </c>
      <c r="J111" t="s">
        <v>191</v>
      </c>
      <c r="K111" t="s">
        <v>189</v>
      </c>
      <c r="L111" t="s">
        <v>189</v>
      </c>
      <c r="M111" t="s">
        <v>189</v>
      </c>
      <c r="N111" t="s">
        <v>192</v>
      </c>
      <c r="O111" t="s">
        <v>193</v>
      </c>
      <c r="P111">
        <v>21537984</v>
      </c>
      <c r="Q111">
        <v>1</v>
      </c>
      <c r="R111" t="s">
        <v>194</v>
      </c>
      <c r="S111">
        <v>11010004</v>
      </c>
      <c r="T111" t="s">
        <v>195</v>
      </c>
      <c r="U111" s="231">
        <v>43718</v>
      </c>
      <c r="V111" t="s">
        <v>408</v>
      </c>
      <c r="W111" t="s">
        <v>197</v>
      </c>
      <c r="X111" s="71">
        <v>4228.59</v>
      </c>
      <c r="Y111" s="71">
        <v>4228.59</v>
      </c>
      <c r="Z111" t="s">
        <v>409</v>
      </c>
      <c r="AA111" t="s">
        <v>274</v>
      </c>
      <c r="AB111" t="s">
        <v>200</v>
      </c>
      <c r="AC111" t="s">
        <v>189</v>
      </c>
      <c r="AE111" t="s">
        <v>410</v>
      </c>
      <c r="AF111">
        <v>310</v>
      </c>
      <c r="AG111" t="s">
        <v>189</v>
      </c>
      <c r="AH111" t="s">
        <v>202</v>
      </c>
      <c r="AI111" t="s">
        <v>189</v>
      </c>
      <c r="AJ111">
        <v>280</v>
      </c>
      <c r="AK111" t="s">
        <v>203</v>
      </c>
    </row>
    <row r="112" spans="1:37" x14ac:dyDescent="0.3">
      <c r="A112" t="s">
        <v>189</v>
      </c>
      <c r="B112" t="s">
        <v>189</v>
      </c>
      <c r="C112">
        <v>11</v>
      </c>
      <c r="D112">
        <v>2018</v>
      </c>
      <c r="E112">
        <v>2019</v>
      </c>
      <c r="F112" t="s">
        <v>189</v>
      </c>
      <c r="G112">
        <v>3100</v>
      </c>
      <c r="H112">
        <v>0</v>
      </c>
      <c r="I112" t="s">
        <v>190</v>
      </c>
      <c r="J112" t="s">
        <v>191</v>
      </c>
      <c r="K112" t="s">
        <v>189</v>
      </c>
      <c r="L112" t="s">
        <v>189</v>
      </c>
      <c r="M112" t="s">
        <v>189</v>
      </c>
      <c r="N112" t="s">
        <v>192</v>
      </c>
      <c r="O112" t="s">
        <v>193</v>
      </c>
      <c r="P112">
        <v>21554994</v>
      </c>
      <c r="Q112">
        <v>1</v>
      </c>
      <c r="R112" t="s">
        <v>194</v>
      </c>
      <c r="S112">
        <v>11010004</v>
      </c>
      <c r="T112" t="s">
        <v>195</v>
      </c>
      <c r="U112" s="231">
        <v>43719</v>
      </c>
      <c r="V112" t="s">
        <v>353</v>
      </c>
      <c r="W112" t="s">
        <v>197</v>
      </c>
      <c r="X112" s="71">
        <v>8549.75</v>
      </c>
      <c r="Y112" s="71">
        <v>8549.75</v>
      </c>
      <c r="Z112" t="s">
        <v>354</v>
      </c>
      <c r="AA112" t="s">
        <v>355</v>
      </c>
      <c r="AB112" t="s">
        <v>200</v>
      </c>
      <c r="AC112" t="s">
        <v>189</v>
      </c>
      <c r="AE112" t="s">
        <v>356</v>
      </c>
      <c r="AF112">
        <v>310</v>
      </c>
      <c r="AG112" t="s">
        <v>189</v>
      </c>
      <c r="AH112" t="s">
        <v>202</v>
      </c>
      <c r="AI112" t="s">
        <v>189</v>
      </c>
      <c r="AJ112">
        <v>280</v>
      </c>
      <c r="AK112" t="s">
        <v>203</v>
      </c>
    </row>
    <row r="113" spans="1:37" x14ac:dyDescent="0.3">
      <c r="A113" t="s">
        <v>189</v>
      </c>
      <c r="B113" t="s">
        <v>189</v>
      </c>
      <c r="C113">
        <v>11</v>
      </c>
      <c r="D113">
        <v>2019</v>
      </c>
      <c r="E113">
        <v>2020</v>
      </c>
      <c r="F113" t="s">
        <v>189</v>
      </c>
      <c r="G113">
        <v>3100</v>
      </c>
      <c r="H113">
        <v>0</v>
      </c>
      <c r="I113" t="s">
        <v>190</v>
      </c>
      <c r="J113" t="s">
        <v>191</v>
      </c>
      <c r="K113" t="s">
        <v>189</v>
      </c>
      <c r="L113" t="s">
        <v>189</v>
      </c>
      <c r="M113" t="s">
        <v>189</v>
      </c>
      <c r="N113" t="s">
        <v>192</v>
      </c>
      <c r="O113" t="s">
        <v>193</v>
      </c>
      <c r="P113">
        <v>21444428</v>
      </c>
      <c r="Q113">
        <v>1</v>
      </c>
      <c r="R113" t="s">
        <v>194</v>
      </c>
      <c r="S113">
        <v>11010004</v>
      </c>
      <c r="T113" t="s">
        <v>195</v>
      </c>
      <c r="U113" s="231">
        <v>43711</v>
      </c>
      <c r="V113" t="s">
        <v>411</v>
      </c>
      <c r="W113" t="s">
        <v>197</v>
      </c>
      <c r="X113" s="71">
        <v>17403.39</v>
      </c>
      <c r="Y113" s="71">
        <v>17403.39</v>
      </c>
      <c r="Z113" t="s">
        <v>412</v>
      </c>
      <c r="AA113" t="s">
        <v>282</v>
      </c>
      <c r="AB113" t="s">
        <v>200</v>
      </c>
      <c r="AC113" t="s">
        <v>189</v>
      </c>
      <c r="AE113" t="s">
        <v>413</v>
      </c>
      <c r="AF113">
        <v>310</v>
      </c>
      <c r="AG113" t="s">
        <v>189</v>
      </c>
      <c r="AH113" t="s">
        <v>208</v>
      </c>
      <c r="AI113" t="s">
        <v>189</v>
      </c>
      <c r="AJ113">
        <v>280</v>
      </c>
      <c r="AK113" t="s">
        <v>203</v>
      </c>
    </row>
    <row r="114" spans="1:37" x14ac:dyDescent="0.3">
      <c r="A114" t="s">
        <v>189</v>
      </c>
      <c r="B114" t="s">
        <v>189</v>
      </c>
      <c r="C114">
        <v>11</v>
      </c>
      <c r="D114">
        <v>2019</v>
      </c>
      <c r="E114">
        <v>2020</v>
      </c>
      <c r="F114" t="s">
        <v>189</v>
      </c>
      <c r="G114">
        <v>3100</v>
      </c>
      <c r="H114">
        <v>0</v>
      </c>
      <c r="I114" t="s">
        <v>190</v>
      </c>
      <c r="J114" t="s">
        <v>191</v>
      </c>
      <c r="K114" t="s">
        <v>189</v>
      </c>
      <c r="L114" t="s">
        <v>189</v>
      </c>
      <c r="M114" t="s">
        <v>189</v>
      </c>
      <c r="N114" t="s">
        <v>192</v>
      </c>
      <c r="O114" t="s">
        <v>193</v>
      </c>
      <c r="P114">
        <v>21652064</v>
      </c>
      <c r="Q114">
        <v>12</v>
      </c>
      <c r="R114" t="s">
        <v>209</v>
      </c>
      <c r="S114">
        <v>11010004</v>
      </c>
      <c r="T114" t="s">
        <v>195</v>
      </c>
      <c r="U114" s="231">
        <v>43725</v>
      </c>
      <c r="V114" t="s">
        <v>248</v>
      </c>
      <c r="W114" t="s">
        <v>197</v>
      </c>
      <c r="X114" s="71">
        <v>955.58</v>
      </c>
      <c r="Y114" s="71">
        <v>955.58</v>
      </c>
      <c r="Z114" t="s">
        <v>249</v>
      </c>
      <c r="AA114" t="s">
        <v>250</v>
      </c>
      <c r="AB114" t="s">
        <v>213</v>
      </c>
      <c r="AC114" t="s">
        <v>251</v>
      </c>
      <c r="AE114" t="s">
        <v>189</v>
      </c>
      <c r="AF114" t="s">
        <v>189</v>
      </c>
      <c r="AG114" t="s">
        <v>213</v>
      </c>
      <c r="AH114" t="s">
        <v>189</v>
      </c>
      <c r="AI114" t="s">
        <v>189</v>
      </c>
      <c r="AJ114">
        <v>280</v>
      </c>
      <c r="AK114" t="s">
        <v>203</v>
      </c>
    </row>
    <row r="115" spans="1:37" x14ac:dyDescent="0.3">
      <c r="A115" t="s">
        <v>189</v>
      </c>
      <c r="B115" t="s">
        <v>189</v>
      </c>
      <c r="I115" t="s">
        <v>190</v>
      </c>
      <c r="J115" t="s">
        <v>191</v>
      </c>
      <c r="K115" t="s">
        <v>189</v>
      </c>
      <c r="L115" t="s">
        <v>189</v>
      </c>
      <c r="M115" t="s">
        <v>189</v>
      </c>
      <c r="N115" t="s">
        <v>192</v>
      </c>
      <c r="O115" t="s">
        <v>193</v>
      </c>
      <c r="Q115">
        <v>1</v>
      </c>
      <c r="R115" t="s">
        <v>194</v>
      </c>
      <c r="T115" t="s">
        <v>195</v>
      </c>
      <c r="U115" s="231"/>
      <c r="W115" t="s">
        <v>197</v>
      </c>
      <c r="X115" s="71">
        <v>197133.95</v>
      </c>
      <c r="Y115" s="71">
        <v>197133.95</v>
      </c>
    </row>
    <row r="116" spans="1:37" x14ac:dyDescent="0.3">
      <c r="A116" t="s">
        <v>189</v>
      </c>
      <c r="B116" t="s">
        <v>189</v>
      </c>
      <c r="I116" t="s">
        <v>190</v>
      </c>
      <c r="J116" t="s">
        <v>191</v>
      </c>
      <c r="K116" t="s">
        <v>189</v>
      </c>
      <c r="L116" t="s">
        <v>189</v>
      </c>
      <c r="M116" t="s">
        <v>189</v>
      </c>
      <c r="N116" t="s">
        <v>192</v>
      </c>
      <c r="O116" t="s">
        <v>193</v>
      </c>
      <c r="Q116">
        <v>1</v>
      </c>
      <c r="R116" t="s">
        <v>194</v>
      </c>
      <c r="T116" t="s">
        <v>195</v>
      </c>
      <c r="U116" s="231"/>
      <c r="W116" t="s">
        <v>197</v>
      </c>
      <c r="X116" s="71">
        <v>79205</v>
      </c>
      <c r="Y116" s="71">
        <v>79205</v>
      </c>
    </row>
    <row r="117" spans="1:37" x14ac:dyDescent="0.3">
      <c r="A117" t="s">
        <v>189</v>
      </c>
      <c r="B117" t="s">
        <v>189</v>
      </c>
      <c r="I117" t="s">
        <v>190</v>
      </c>
      <c r="J117" t="s">
        <v>191</v>
      </c>
      <c r="K117" t="s">
        <v>189</v>
      </c>
      <c r="L117" t="s">
        <v>189</v>
      </c>
      <c r="M117" t="s">
        <v>189</v>
      </c>
      <c r="N117" t="s">
        <v>192</v>
      </c>
      <c r="O117" t="s">
        <v>193</v>
      </c>
      <c r="Q117">
        <v>1</v>
      </c>
      <c r="R117" t="s">
        <v>194</v>
      </c>
      <c r="T117" t="s">
        <v>195</v>
      </c>
      <c r="U117" s="231"/>
      <c r="W117" t="s">
        <v>197</v>
      </c>
      <c r="X117" s="71">
        <v>4245.6000000000004</v>
      </c>
      <c r="Y117" s="71">
        <v>4245.6000000000004</v>
      </c>
    </row>
    <row r="118" spans="1:37" x14ac:dyDescent="0.3">
      <c r="A118" t="s">
        <v>189</v>
      </c>
      <c r="B118" t="s">
        <v>189</v>
      </c>
      <c r="I118" t="s">
        <v>190</v>
      </c>
      <c r="J118" t="s">
        <v>191</v>
      </c>
      <c r="K118" t="s">
        <v>189</v>
      </c>
      <c r="L118" t="s">
        <v>189</v>
      </c>
      <c r="M118" t="s">
        <v>189</v>
      </c>
      <c r="N118" t="s">
        <v>192</v>
      </c>
      <c r="O118" t="s">
        <v>193</v>
      </c>
      <c r="Q118">
        <v>2</v>
      </c>
      <c r="R118" t="s">
        <v>194</v>
      </c>
      <c r="T118" t="s">
        <v>195</v>
      </c>
      <c r="U118" s="231"/>
      <c r="W118" t="s">
        <v>197</v>
      </c>
      <c r="X118" s="71">
        <v>23486.42</v>
      </c>
      <c r="Y118" s="71">
        <v>23486.42</v>
      </c>
    </row>
    <row r="119" spans="1:37" x14ac:dyDescent="0.3">
      <c r="A119" t="s">
        <v>189</v>
      </c>
      <c r="B119" t="s">
        <v>189</v>
      </c>
      <c r="I119" t="s">
        <v>190</v>
      </c>
      <c r="J119" t="s">
        <v>191</v>
      </c>
      <c r="K119" t="s">
        <v>189</v>
      </c>
      <c r="L119" t="s">
        <v>189</v>
      </c>
      <c r="M119" t="s">
        <v>189</v>
      </c>
      <c r="N119" t="s">
        <v>192</v>
      </c>
      <c r="O119" t="s">
        <v>193</v>
      </c>
      <c r="Q119">
        <v>1</v>
      </c>
      <c r="R119" t="s">
        <v>194</v>
      </c>
      <c r="T119" t="s">
        <v>195</v>
      </c>
      <c r="U119" s="231"/>
      <c r="W119" t="s">
        <v>197</v>
      </c>
      <c r="X119" s="71">
        <v>19111.189999999999</v>
      </c>
      <c r="Y119" s="71">
        <v>19111.189999999999</v>
      </c>
    </row>
    <row r="120" spans="1:37" x14ac:dyDescent="0.3">
      <c r="A120" t="s">
        <v>189</v>
      </c>
      <c r="B120" t="s">
        <v>189</v>
      </c>
      <c r="I120" t="s">
        <v>190</v>
      </c>
      <c r="J120" t="s">
        <v>191</v>
      </c>
      <c r="K120" t="s">
        <v>189</v>
      </c>
      <c r="L120" t="s">
        <v>189</v>
      </c>
      <c r="M120" t="s">
        <v>189</v>
      </c>
      <c r="N120" t="s">
        <v>192</v>
      </c>
      <c r="O120" t="s">
        <v>193</v>
      </c>
      <c r="Q120">
        <v>2</v>
      </c>
      <c r="R120" t="s">
        <v>194</v>
      </c>
      <c r="T120" t="s">
        <v>195</v>
      </c>
      <c r="U120" s="231"/>
      <c r="W120" t="s">
        <v>197</v>
      </c>
      <c r="X120" s="71">
        <v>17934.57</v>
      </c>
      <c r="Y120" s="71">
        <v>17934.57</v>
      </c>
    </row>
    <row r="121" spans="1:37" x14ac:dyDescent="0.3">
      <c r="A121" t="s">
        <v>189</v>
      </c>
      <c r="B121" t="s">
        <v>189</v>
      </c>
      <c r="I121" t="s">
        <v>190</v>
      </c>
      <c r="J121" t="s">
        <v>191</v>
      </c>
      <c r="K121" t="s">
        <v>189</v>
      </c>
      <c r="L121" t="s">
        <v>189</v>
      </c>
      <c r="M121" t="s">
        <v>189</v>
      </c>
      <c r="N121" t="s">
        <v>192</v>
      </c>
      <c r="O121" t="s">
        <v>193</v>
      </c>
      <c r="Q121">
        <v>2</v>
      </c>
      <c r="R121" t="s">
        <v>194</v>
      </c>
      <c r="T121" t="s">
        <v>218</v>
      </c>
      <c r="U121" s="231"/>
      <c r="W121" t="s">
        <v>192</v>
      </c>
      <c r="X121" s="71">
        <v>6927.46</v>
      </c>
      <c r="Y121" s="71">
        <v>-6927.46</v>
      </c>
    </row>
    <row r="122" spans="1:37" x14ac:dyDescent="0.3">
      <c r="A122" t="s">
        <v>189</v>
      </c>
      <c r="B122" t="s">
        <v>189</v>
      </c>
      <c r="I122" t="s">
        <v>190</v>
      </c>
      <c r="J122" t="s">
        <v>191</v>
      </c>
      <c r="K122" t="s">
        <v>189</v>
      </c>
      <c r="L122" t="s">
        <v>189</v>
      </c>
      <c r="M122" t="s">
        <v>189</v>
      </c>
      <c r="N122" t="s">
        <v>192</v>
      </c>
      <c r="O122" t="s">
        <v>193</v>
      </c>
      <c r="Q122">
        <v>1</v>
      </c>
      <c r="R122" t="s">
        <v>194</v>
      </c>
      <c r="T122" t="s">
        <v>195</v>
      </c>
      <c r="U122" s="231"/>
      <c r="W122" t="s">
        <v>197</v>
      </c>
      <c r="X122" s="71">
        <v>3707.09</v>
      </c>
      <c r="Y122" s="71">
        <v>3707.09</v>
      </c>
    </row>
    <row r="123" spans="1:37" x14ac:dyDescent="0.3">
      <c r="A123" t="s">
        <v>189</v>
      </c>
      <c r="B123" t="s">
        <v>189</v>
      </c>
      <c r="I123" t="s">
        <v>190</v>
      </c>
      <c r="J123" t="s">
        <v>191</v>
      </c>
      <c r="K123" t="s">
        <v>189</v>
      </c>
      <c r="L123" t="s">
        <v>189</v>
      </c>
      <c r="M123" t="s">
        <v>189</v>
      </c>
      <c r="N123" t="s">
        <v>192</v>
      </c>
      <c r="O123" t="s">
        <v>193</v>
      </c>
      <c r="Q123">
        <v>2</v>
      </c>
      <c r="R123" t="s">
        <v>194</v>
      </c>
      <c r="T123" t="s">
        <v>195</v>
      </c>
      <c r="U123" s="231"/>
      <c r="W123" t="s">
        <v>197</v>
      </c>
      <c r="X123" s="71">
        <v>7577.3</v>
      </c>
      <c r="Y123" s="71">
        <v>7577.3</v>
      </c>
    </row>
    <row r="124" spans="1:37" x14ac:dyDescent="0.3">
      <c r="A124" t="s">
        <v>189</v>
      </c>
      <c r="B124" t="s">
        <v>189</v>
      </c>
      <c r="I124" t="s">
        <v>190</v>
      </c>
      <c r="J124" t="s">
        <v>191</v>
      </c>
      <c r="K124" t="s">
        <v>189</v>
      </c>
      <c r="L124" t="s">
        <v>189</v>
      </c>
      <c r="M124" t="s">
        <v>189</v>
      </c>
      <c r="N124" t="s">
        <v>192</v>
      </c>
      <c r="O124" t="s">
        <v>193</v>
      </c>
      <c r="Q124">
        <v>1</v>
      </c>
      <c r="R124" t="s">
        <v>194</v>
      </c>
      <c r="T124" t="s">
        <v>195</v>
      </c>
      <c r="U124" s="231"/>
      <c r="W124" t="s">
        <v>197</v>
      </c>
      <c r="X124" s="71">
        <v>62158</v>
      </c>
      <c r="Y124" s="71">
        <v>62158</v>
      </c>
    </row>
    <row r="125" spans="1:37" x14ac:dyDescent="0.3">
      <c r="A125" t="s">
        <v>189</v>
      </c>
      <c r="B125" t="s">
        <v>189</v>
      </c>
      <c r="I125" t="s">
        <v>190</v>
      </c>
      <c r="J125" t="s">
        <v>191</v>
      </c>
      <c r="K125" t="s">
        <v>189</v>
      </c>
      <c r="L125" t="s">
        <v>189</v>
      </c>
      <c r="M125" t="s">
        <v>189</v>
      </c>
      <c r="N125" t="s">
        <v>192</v>
      </c>
      <c r="O125" t="s">
        <v>193</v>
      </c>
      <c r="Q125">
        <v>1</v>
      </c>
      <c r="R125" t="s">
        <v>194</v>
      </c>
      <c r="T125" t="s">
        <v>195</v>
      </c>
      <c r="U125" s="231"/>
      <c r="W125" t="s">
        <v>197</v>
      </c>
      <c r="X125" s="71">
        <v>14.75</v>
      </c>
      <c r="Y125" s="71">
        <v>14.75</v>
      </c>
    </row>
    <row r="126" spans="1:37" x14ac:dyDescent="0.3">
      <c r="A126" t="s">
        <v>189</v>
      </c>
      <c r="B126" t="s">
        <v>189</v>
      </c>
      <c r="I126" t="s">
        <v>190</v>
      </c>
      <c r="J126" t="s">
        <v>191</v>
      </c>
      <c r="K126" t="s">
        <v>189</v>
      </c>
      <c r="L126" t="s">
        <v>189</v>
      </c>
      <c r="M126" t="s">
        <v>189</v>
      </c>
      <c r="N126" t="s">
        <v>192</v>
      </c>
      <c r="O126" t="s">
        <v>193</v>
      </c>
      <c r="Q126">
        <v>1</v>
      </c>
      <c r="R126" t="s">
        <v>194</v>
      </c>
      <c r="T126" t="s">
        <v>195</v>
      </c>
      <c r="U126" s="231"/>
      <c r="W126" t="s">
        <v>197</v>
      </c>
      <c r="X126" s="71">
        <v>7823.06</v>
      </c>
      <c r="Y126" s="71">
        <v>7823.06</v>
      </c>
    </row>
    <row r="127" spans="1:37" x14ac:dyDescent="0.3">
      <c r="A127" t="s">
        <v>189</v>
      </c>
      <c r="B127" t="s">
        <v>189</v>
      </c>
      <c r="I127" t="s">
        <v>190</v>
      </c>
      <c r="J127" t="s">
        <v>191</v>
      </c>
      <c r="K127" t="s">
        <v>189</v>
      </c>
      <c r="L127" t="s">
        <v>189</v>
      </c>
      <c r="M127" t="s">
        <v>189</v>
      </c>
      <c r="N127" t="s">
        <v>192</v>
      </c>
      <c r="O127" t="s">
        <v>193</v>
      </c>
      <c r="Q127">
        <v>1</v>
      </c>
      <c r="R127" t="s">
        <v>194</v>
      </c>
      <c r="T127" t="s">
        <v>195</v>
      </c>
      <c r="U127" s="231"/>
      <c r="W127" t="s">
        <v>197</v>
      </c>
      <c r="X127" s="71">
        <v>773.99</v>
      </c>
      <c r="Y127" s="71">
        <v>773.99</v>
      </c>
    </row>
    <row r="128" spans="1:37" x14ac:dyDescent="0.3">
      <c r="A128" t="s">
        <v>189</v>
      </c>
      <c r="B128" t="s">
        <v>189</v>
      </c>
      <c r="I128" t="s">
        <v>190</v>
      </c>
      <c r="J128" t="s">
        <v>191</v>
      </c>
      <c r="K128" t="s">
        <v>189</v>
      </c>
      <c r="L128" t="s">
        <v>189</v>
      </c>
      <c r="M128" t="s">
        <v>189</v>
      </c>
      <c r="N128" t="s">
        <v>192</v>
      </c>
      <c r="O128" t="s">
        <v>193</v>
      </c>
      <c r="Q128">
        <v>2</v>
      </c>
      <c r="R128" t="s">
        <v>209</v>
      </c>
      <c r="T128" t="s">
        <v>195</v>
      </c>
      <c r="U128" s="231"/>
      <c r="W128" t="s">
        <v>197</v>
      </c>
      <c r="X128" s="71">
        <v>10447.74</v>
      </c>
      <c r="Y128" s="71">
        <v>10447.74</v>
      </c>
    </row>
    <row r="129" spans="1:25" x14ac:dyDescent="0.3">
      <c r="A129" t="s">
        <v>189</v>
      </c>
      <c r="B129" t="s">
        <v>189</v>
      </c>
      <c r="I129" t="s">
        <v>190</v>
      </c>
      <c r="J129" t="s">
        <v>191</v>
      </c>
      <c r="K129" t="s">
        <v>189</v>
      </c>
      <c r="L129" t="s">
        <v>189</v>
      </c>
      <c r="M129" t="s">
        <v>189</v>
      </c>
      <c r="N129" t="s">
        <v>192</v>
      </c>
      <c r="O129" t="s">
        <v>193</v>
      </c>
      <c r="Q129">
        <v>3</v>
      </c>
      <c r="R129" t="s">
        <v>194</v>
      </c>
      <c r="T129" t="s">
        <v>218</v>
      </c>
      <c r="U129" s="231"/>
      <c r="W129" t="s">
        <v>192</v>
      </c>
      <c r="X129" s="71">
        <v>70.8</v>
      </c>
      <c r="Y129" s="71">
        <v>-70.8</v>
      </c>
    </row>
    <row r="130" spans="1:25" x14ac:dyDescent="0.3">
      <c r="A130" t="s">
        <v>189</v>
      </c>
      <c r="B130" t="s">
        <v>189</v>
      </c>
      <c r="I130" t="s">
        <v>190</v>
      </c>
      <c r="J130" t="s">
        <v>191</v>
      </c>
      <c r="K130" t="s">
        <v>189</v>
      </c>
      <c r="L130" t="s">
        <v>189</v>
      </c>
      <c r="M130" t="s">
        <v>189</v>
      </c>
      <c r="N130" t="s">
        <v>192</v>
      </c>
      <c r="O130" t="s">
        <v>193</v>
      </c>
      <c r="Q130">
        <v>1</v>
      </c>
      <c r="R130" t="s">
        <v>194</v>
      </c>
      <c r="T130" t="s">
        <v>195</v>
      </c>
      <c r="U130" s="231"/>
      <c r="W130" t="s">
        <v>197</v>
      </c>
      <c r="X130" s="71">
        <v>2636.67</v>
      </c>
      <c r="Y130" s="71">
        <v>2636.67</v>
      </c>
    </row>
    <row r="131" spans="1:25" x14ac:dyDescent="0.3">
      <c r="A131" t="s">
        <v>189</v>
      </c>
      <c r="B131" t="s">
        <v>189</v>
      </c>
      <c r="I131" t="s">
        <v>190</v>
      </c>
      <c r="J131" t="s">
        <v>191</v>
      </c>
      <c r="K131" t="s">
        <v>189</v>
      </c>
      <c r="L131" t="s">
        <v>189</v>
      </c>
      <c r="M131" t="s">
        <v>189</v>
      </c>
      <c r="N131" t="s">
        <v>192</v>
      </c>
      <c r="O131" t="s">
        <v>193</v>
      </c>
      <c r="Q131">
        <v>27</v>
      </c>
      <c r="R131" t="s">
        <v>209</v>
      </c>
      <c r="T131" t="s">
        <v>195</v>
      </c>
      <c r="U131" s="231"/>
      <c r="W131" t="s">
        <v>197</v>
      </c>
      <c r="X131" s="71">
        <v>1275</v>
      </c>
      <c r="Y131" s="71">
        <v>1275</v>
      </c>
    </row>
    <row r="132" spans="1:25" x14ac:dyDescent="0.3">
      <c r="A132" t="s">
        <v>189</v>
      </c>
      <c r="B132" t="s">
        <v>189</v>
      </c>
      <c r="I132" t="s">
        <v>190</v>
      </c>
      <c r="J132" t="s">
        <v>191</v>
      </c>
      <c r="K132" t="s">
        <v>189</v>
      </c>
      <c r="L132" t="s">
        <v>189</v>
      </c>
      <c r="M132" t="s">
        <v>189</v>
      </c>
      <c r="N132" t="s">
        <v>192</v>
      </c>
      <c r="O132" t="s">
        <v>193</v>
      </c>
      <c r="Q132">
        <v>21</v>
      </c>
      <c r="R132" t="s">
        <v>209</v>
      </c>
      <c r="T132" t="s">
        <v>195</v>
      </c>
      <c r="U132" s="231"/>
      <c r="W132" t="s">
        <v>197</v>
      </c>
      <c r="X132" s="71">
        <v>118.25</v>
      </c>
      <c r="Y132" s="71">
        <v>118.25</v>
      </c>
    </row>
    <row r="133" spans="1:25" x14ac:dyDescent="0.3">
      <c r="A133" t="s">
        <v>189</v>
      </c>
      <c r="B133" t="s">
        <v>189</v>
      </c>
      <c r="I133" t="s">
        <v>190</v>
      </c>
      <c r="J133" t="s">
        <v>191</v>
      </c>
      <c r="K133" t="s">
        <v>189</v>
      </c>
      <c r="L133" t="s">
        <v>189</v>
      </c>
      <c r="M133" t="s">
        <v>189</v>
      </c>
      <c r="N133" t="s">
        <v>192</v>
      </c>
      <c r="O133" t="s">
        <v>193</v>
      </c>
      <c r="Q133">
        <v>8</v>
      </c>
      <c r="R133" t="s">
        <v>209</v>
      </c>
      <c r="T133" t="s">
        <v>195</v>
      </c>
      <c r="U133" s="231"/>
      <c r="W133" t="s">
        <v>197</v>
      </c>
      <c r="X133" s="71">
        <v>2436.42</v>
      </c>
      <c r="Y133" s="71">
        <v>2436.42</v>
      </c>
    </row>
    <row r="134" spans="1:25" x14ac:dyDescent="0.3">
      <c r="A134" t="s">
        <v>189</v>
      </c>
      <c r="B134" t="s">
        <v>189</v>
      </c>
      <c r="I134" t="s">
        <v>190</v>
      </c>
      <c r="J134" t="s">
        <v>191</v>
      </c>
      <c r="K134" t="s">
        <v>189</v>
      </c>
      <c r="L134" t="s">
        <v>189</v>
      </c>
      <c r="M134" t="s">
        <v>189</v>
      </c>
      <c r="N134" t="s">
        <v>192</v>
      </c>
      <c r="O134" t="s">
        <v>193</v>
      </c>
      <c r="Q134">
        <v>5</v>
      </c>
      <c r="R134" t="s">
        <v>209</v>
      </c>
      <c r="T134" t="s">
        <v>195</v>
      </c>
      <c r="U134" s="231"/>
      <c r="W134" t="s">
        <v>197</v>
      </c>
      <c r="X134" s="71">
        <v>1292.67</v>
      </c>
      <c r="Y134" s="71">
        <v>1292.67</v>
      </c>
    </row>
    <row r="135" spans="1:25" x14ac:dyDescent="0.3">
      <c r="A135" t="s">
        <v>189</v>
      </c>
      <c r="B135" t="s">
        <v>189</v>
      </c>
      <c r="I135" t="s">
        <v>190</v>
      </c>
      <c r="J135" t="s">
        <v>191</v>
      </c>
      <c r="K135" t="s">
        <v>189</v>
      </c>
      <c r="L135" t="s">
        <v>189</v>
      </c>
      <c r="M135" t="s">
        <v>189</v>
      </c>
      <c r="N135" t="s">
        <v>192</v>
      </c>
      <c r="O135" t="s">
        <v>193</v>
      </c>
      <c r="Q135">
        <v>3</v>
      </c>
      <c r="R135" t="s">
        <v>209</v>
      </c>
      <c r="T135" t="s">
        <v>195</v>
      </c>
      <c r="U135" s="231"/>
      <c r="W135" t="s">
        <v>197</v>
      </c>
      <c r="X135" s="71">
        <v>11525.5</v>
      </c>
      <c r="Y135" s="71">
        <v>11525.5</v>
      </c>
    </row>
    <row r="136" spans="1:25" x14ac:dyDescent="0.3">
      <c r="A136" t="s">
        <v>189</v>
      </c>
      <c r="B136" t="s">
        <v>189</v>
      </c>
      <c r="I136" t="s">
        <v>190</v>
      </c>
      <c r="J136" t="s">
        <v>191</v>
      </c>
      <c r="K136" t="s">
        <v>189</v>
      </c>
      <c r="L136" t="s">
        <v>189</v>
      </c>
      <c r="M136" t="s">
        <v>189</v>
      </c>
      <c r="N136" t="s">
        <v>192</v>
      </c>
      <c r="O136" t="s">
        <v>193</v>
      </c>
      <c r="Q136">
        <v>1</v>
      </c>
      <c r="R136" t="s">
        <v>194</v>
      </c>
      <c r="T136" t="s">
        <v>195</v>
      </c>
      <c r="U136" s="231"/>
      <c r="W136" t="s">
        <v>197</v>
      </c>
      <c r="X136" s="71">
        <v>5666.36</v>
      </c>
      <c r="Y136" s="71">
        <v>5666.36</v>
      </c>
    </row>
    <row r="137" spans="1:25" x14ac:dyDescent="0.3">
      <c r="A137" t="s">
        <v>189</v>
      </c>
      <c r="B137" t="s">
        <v>189</v>
      </c>
      <c r="I137" t="s">
        <v>190</v>
      </c>
      <c r="J137" t="s">
        <v>191</v>
      </c>
      <c r="K137" t="s">
        <v>189</v>
      </c>
      <c r="L137" t="s">
        <v>189</v>
      </c>
      <c r="M137" t="s">
        <v>189</v>
      </c>
      <c r="N137" t="s">
        <v>192</v>
      </c>
      <c r="O137" t="s">
        <v>193</v>
      </c>
      <c r="Q137">
        <v>1</v>
      </c>
      <c r="R137" t="s">
        <v>194</v>
      </c>
      <c r="T137" t="s">
        <v>195</v>
      </c>
      <c r="U137" s="231"/>
      <c r="W137" t="s">
        <v>197</v>
      </c>
      <c r="X137" s="71">
        <v>14.75</v>
      </c>
      <c r="Y137" s="71">
        <v>14.75</v>
      </c>
    </row>
    <row r="138" spans="1:25" ht="15" thickBot="1" x14ac:dyDescent="0.35">
      <c r="X138" s="234">
        <f>SUM(X2:X137)</f>
        <v>2464345.8999999985</v>
      </c>
      <c r="Y138" s="234">
        <f>SUM(Y2:Y137)</f>
        <v>2367429.2599999993</v>
      </c>
    </row>
    <row r="139" spans="1:25" ht="15" thickTop="1" x14ac:dyDescent="0.3"/>
  </sheetData>
  <autoFilter ref="A1:AK138" xr:uid="{AEDE2DF1-659F-4518-9A4B-E6CE78EBEBD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Reasons to Reclass List</vt:lpstr>
      <vt:lpstr>Questionnaire</vt:lpstr>
      <vt:lpstr>Reclass Template</vt:lpstr>
      <vt:lpstr>Reclassifications Reported</vt:lpstr>
      <vt:lpstr>Source Transactions Reported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P. Deem</dc:creator>
  <cp:lastModifiedBy>Milissia S. Morris</cp:lastModifiedBy>
  <dcterms:created xsi:type="dcterms:W3CDTF">2020-03-06T11:18:52Z</dcterms:created>
  <dcterms:modified xsi:type="dcterms:W3CDTF">2021-02-26T03:04:22Z</dcterms:modified>
</cp:coreProperties>
</file>