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820" windowHeight="8025" activeTab="1"/>
  </bookViews>
  <sheets>
    <sheet name="Sheet1" sheetId="1" r:id="rId1"/>
    <sheet name="Sheet2" sheetId="2" r:id="rId2"/>
    <sheet name="Sheet3" sheetId="3" r:id="rId3"/>
    <sheet name="Sheet5" sheetId="4" r:id="rId4"/>
    <sheet name="Sheet4" sheetId="5" r:id="rId5"/>
    <sheet name="Sheet6" sheetId="6" r:id="rId6"/>
    <sheet name="Sheet7" sheetId="7" r:id="rId7"/>
    <sheet name="Sheet8" sheetId="8" r:id="rId8"/>
  </sheets>
  <definedNames>
    <definedName name="OLE_LINK1" localSheetId="0">'Sheet1'!$C$53</definedName>
  </definedNames>
  <calcPr fullCalcOnLoad="1"/>
</workbook>
</file>

<file path=xl/sharedStrings.xml><?xml version="1.0" encoding="utf-8"?>
<sst xmlns="http://schemas.openxmlformats.org/spreadsheetml/2006/main" count="3410" uniqueCount="1147">
  <si>
    <t xml:space="preserve">The opening balances of the following accounts have been adjusted during the current fiscal year and do not agree with last year's closing balances: </t>
  </si>
  <si>
    <t>18,487,948,193.98</t>
  </si>
  <si>
    <t>23,010,774,123.72</t>
  </si>
  <si>
    <t>52,411,436,980.06</t>
  </si>
  <si>
    <t>1,544,822,455.39</t>
  </si>
  <si>
    <t>76,061,178,406.09</t>
  </si>
  <si>
    <t>40,864,605.54</t>
  </si>
  <si>
    <t>287,959,246,301.52</t>
  </si>
  <si>
    <t>6,128,447,163.52</t>
  </si>
  <si>
    <t>20,428,646,387.47</t>
  </si>
  <si>
    <t>1,043,512,101.41</t>
  </si>
  <si>
    <t>12,913,442,413.34</t>
  </si>
  <si>
    <t>990,407,569.43</t>
  </si>
  <si>
    <t>Z5</t>
  </si>
  <si>
    <t>Subject to disposition by the administrative agency.</t>
  </si>
  <si>
    <t>Represents new contract authority.</t>
  </si>
  <si>
    <t>Represents capital transfer to miscellaneous receipts.</t>
  </si>
  <si>
    <t>Represents Price Support, Supply and Related Programs.</t>
  </si>
  <si>
    <t>Includes $xx which is not available for obligation.</t>
  </si>
  <si>
    <t>Not available for obligation.</t>
  </si>
  <si>
    <t>Represents payment to the xx.</t>
  </si>
  <si>
    <t>Includes $xx which is covered by contract authority.</t>
  </si>
  <si>
    <t>Covered by contract authority.</t>
  </si>
  <si>
    <t>Includes $xx which is covered by borrowing authority.</t>
  </si>
  <si>
    <t>Covered by borrowing authority.</t>
  </si>
  <si>
    <t>Includes $xx in funds authorized by Congress and available in the Social Security Trust Funds to cover these obligations.</t>
  </si>
  <si>
    <t>Covered by investments in the xx.</t>
  </si>
  <si>
    <t>Includes $xx which is covered by investments.</t>
  </si>
  <si>
    <t>ID</t>
  </si>
  <si>
    <t>Footnote</t>
  </si>
  <si>
    <t>xx</t>
  </si>
  <si>
    <t>Z6</t>
  </si>
  <si>
    <t>Z7</t>
  </si>
  <si>
    <t>Z8</t>
  </si>
  <si>
    <t>Z9</t>
  </si>
  <si>
    <t>Z10</t>
  </si>
  <si>
    <t>Z11</t>
  </si>
  <si>
    <t>Z12</t>
  </si>
  <si>
    <t>Z13</t>
  </si>
  <si>
    <t>Z14</t>
  </si>
  <si>
    <t>Z15</t>
  </si>
  <si>
    <t>Z16</t>
  </si>
  <si>
    <t>Z17</t>
  </si>
  <si>
    <t>Z18</t>
  </si>
  <si>
    <t>Z19</t>
  </si>
  <si>
    <t>Z20</t>
  </si>
  <si>
    <t>Z21</t>
  </si>
  <si>
    <t>Z22</t>
  </si>
  <si>
    <t>Z23</t>
  </si>
  <si>
    <t>Z24</t>
  </si>
  <si>
    <t>Z25</t>
  </si>
  <si>
    <t>Z26</t>
  </si>
  <si>
    <t>Z27</t>
  </si>
  <si>
    <t>Z28</t>
  </si>
  <si>
    <t>Z29</t>
  </si>
  <si>
    <t>Z30</t>
  </si>
  <si>
    <t>Z31</t>
  </si>
  <si>
    <t>Z32</t>
  </si>
  <si>
    <t>Z33</t>
  </si>
  <si>
    <t>Z34</t>
  </si>
  <si>
    <t>Z35</t>
  </si>
  <si>
    <t>Z36</t>
  </si>
  <si>
    <t>Z37</t>
  </si>
  <si>
    <t>Z38</t>
  </si>
  <si>
    <t>Z39</t>
  </si>
  <si>
    <t>Z40</t>
  </si>
  <si>
    <t>Z41</t>
  </si>
  <si>
    <t>Z42</t>
  </si>
  <si>
    <t>Z43</t>
  </si>
  <si>
    <t>Z44</t>
  </si>
  <si>
    <t>Z45</t>
  </si>
  <si>
    <t>Z46</t>
  </si>
  <si>
    <t>Z47</t>
  </si>
  <si>
    <t>Z48</t>
  </si>
  <si>
    <t>Z49</t>
  </si>
  <si>
    <t>Z50</t>
  </si>
  <si>
    <t>Z51</t>
  </si>
  <si>
    <t>Z52</t>
  </si>
  <si>
    <t>Z53</t>
  </si>
  <si>
    <t>Z54</t>
  </si>
  <si>
    <t>Z55</t>
  </si>
  <si>
    <t>Z56</t>
  </si>
  <si>
    <t>Z57</t>
  </si>
  <si>
    <t>Z58</t>
  </si>
  <si>
    <t>Z59</t>
  </si>
  <si>
    <t>Z60</t>
  </si>
  <si>
    <t>Z61</t>
  </si>
  <si>
    <t>Z62</t>
  </si>
  <si>
    <t>Z63</t>
  </si>
  <si>
    <t>Z64</t>
  </si>
  <si>
    <t>Z65</t>
  </si>
  <si>
    <t>Z66</t>
  </si>
  <si>
    <t>Z67</t>
  </si>
  <si>
    <t>Z68</t>
  </si>
  <si>
    <t>Z69</t>
  </si>
  <si>
    <t>Z70</t>
  </si>
  <si>
    <t>Z71</t>
  </si>
  <si>
    <t>Z72</t>
  </si>
  <si>
    <t>Z73</t>
  </si>
  <si>
    <t>Z74</t>
  </si>
  <si>
    <t>Z75</t>
  </si>
  <si>
    <t>Z76</t>
  </si>
  <si>
    <t>Z77</t>
  </si>
  <si>
    <t>Z78</t>
  </si>
  <si>
    <t>Z79</t>
  </si>
  <si>
    <t>Z80</t>
  </si>
  <si>
    <t>Z81</t>
  </si>
  <si>
    <t>Z82</t>
  </si>
  <si>
    <t>Z83</t>
  </si>
  <si>
    <t>Z84</t>
  </si>
  <si>
    <t>Z85</t>
  </si>
  <si>
    <t>Z86</t>
  </si>
  <si>
    <t>Z87</t>
  </si>
  <si>
    <t>Z88</t>
  </si>
  <si>
    <t>Z89</t>
  </si>
  <si>
    <t>Z90</t>
  </si>
  <si>
    <t>Z91</t>
  </si>
  <si>
    <t>Z92</t>
  </si>
  <si>
    <t>Z93</t>
  </si>
  <si>
    <t>Z94</t>
  </si>
  <si>
    <t>Z95</t>
  </si>
  <si>
    <t>Z96</t>
  </si>
  <si>
    <t>Z97</t>
  </si>
  <si>
    <t>Z98</t>
  </si>
  <si>
    <t>Z99</t>
  </si>
  <si>
    <t>Amount</t>
  </si>
  <si>
    <t>This report shows only those financial highlights of the U.S. Government directly related to the cash operations of the Department of the Treasury and the rest of the Federal Government.</t>
  </si>
  <si>
    <t>Total Receipts, Outlays and Surplus (+) or Deficit (-)</t>
  </si>
  <si>
    <t>(In billions of dollars)</t>
  </si>
  <si>
    <t>Fiscal 2006</t>
  </si>
  <si>
    <t>Fiscal 2005</t>
  </si>
  <si>
    <t>Percent Change</t>
  </si>
  <si>
    <t>RECEIPTS BY SOURCE</t>
  </si>
  <si>
    <t>r = revised</t>
  </si>
  <si>
    <t>RECEIPTS BY SOURCE CATEGORY</t>
  </si>
  <si>
    <t>IN MILLIONS OF DOLLARS</t>
  </si>
  <si>
    <t>Income taxes:</t>
  </si>
  <si>
    <t>Other:</t>
  </si>
  <si>
    <t xml:space="preserve">     Details may not add to totals due to rounding.</t>
  </si>
  <si>
    <t xml:space="preserve">     r = revised</t>
  </si>
  <si>
    <t>Social insurance and retirement receipts:</t>
  </si>
  <si>
    <t>Covered by investments.</t>
  </si>
  <si>
    <t>Pursuant to xx, the balance for this account has been extended beyond the normal period of availability to liquidate obligations.</t>
  </si>
  <si>
    <t>Subject to transfer to the general fund for withdrawal and restoration.</t>
  </si>
  <si>
    <t>Includes $xx which is subject to disposition by the administrative agency.</t>
  </si>
  <si>
    <t>Represents: xx</t>
  </si>
  <si>
    <t>Excludes activity which represents "Net Proceeds from Sales and Withholdings for Savings Bonds" which will be accounted for as a deposit fund liability.</t>
  </si>
  <si>
    <t>Includes $xx which represents payments for obligations of a closed account.</t>
  </si>
  <si>
    <t>Includes $xx which represents net sale of non-guaranteed Government agency securities.</t>
  </si>
  <si>
    <t>Includes $xx which represents net redemption of non-guaranteed Government agency securities.</t>
  </si>
  <si>
    <t>Includes $xx which represents sale of non-guaranteed Government agency securities.</t>
  </si>
  <si>
    <t>Includes $xx which represents redemption of non-guaranteed Government agency securities.</t>
  </si>
  <si>
    <t>Includes $xx which represents net borrowing from the U.S. Treasury.</t>
  </si>
  <si>
    <t>Includes $xx which represents net repayment of borrowing from the U.S. Treasury.</t>
  </si>
  <si>
    <t>Includes $xx which represents borrowing of from the U.S. Treasury.</t>
  </si>
  <si>
    <t>Includes $xx which represents repayment of borrowing from the U.S. Treasury.</t>
  </si>
  <si>
    <t>Includes $xx which represents net borrowing from the Federal Financing Bank in lieu of issuance of agency debt.</t>
  </si>
  <si>
    <t>Includes $xx which represents net repayment of borrowing from the Federal Financing Bank in lieu of issuance of agency debt.</t>
  </si>
  <si>
    <t>Includes $xx which represents borrowing from the Federal Financing Bank in lieu of issuance of agency debt.</t>
  </si>
  <si>
    <t>Includes $xx which represents repayment of borrowing from the Federal Financing Bank in lieu of issuance of agency debt.</t>
  </si>
  <si>
    <t>Excludes $xx refund of taxes.</t>
  </si>
  <si>
    <t>The opening balances of the following accounts have been adjusted during the current fiscal year and do not agree with last year's closing balances: xx</t>
  </si>
  <si>
    <t>These account symbols were amended during the current fiscal year: xx</t>
  </si>
  <si>
    <t>The letter (T) denotes that the account by law is a trust account, but for reporting purposes is treated as other than trust.</t>
  </si>
  <si>
    <t>Includes $xx which represents capital transfer to miscellaneous receipts.</t>
  </si>
  <si>
    <t>Pursuant to 31 U.S.C. 3513, only executive agencies are required to report their financial condition.</t>
  </si>
  <si>
    <t>Represents appropriations to liquidate.</t>
  </si>
  <si>
    <t>This account was not certified to Treasury in accordance with Treasury certification standards which require a statement on the Year-End Closing Document that indicates the amounts have been certified in accordance with the criteria of 31 U.S.C. 1501.</t>
  </si>
  <si>
    <t>The balance in this account is not available for new disbursements. Transactions recorded in this account are only adjustments (corrections) to disbursements previously charged incorrectly to an account, prior to closure.</t>
  </si>
  <si>
    <t>The yearend closing statements for xx are not available; therefore, balances withdrawn, fund resources and obligation data are not included.</t>
  </si>
  <si>
    <t>Includes $xx1 which represents payment to the xx2.</t>
  </si>
  <si>
    <t>The opening balance of xx1 and xx2 for account xx3 have been adjusted by $xx4 during the current fiscal year and do not agree with last year's closing balances.</t>
  </si>
  <si>
    <t>Represents $xx1 and $xx2 which are new contract authority and appropriations to liquidate, respectively.</t>
  </si>
  <si>
    <t>Includes $xx1 which is the reappropriation pursuant to xx2, “xx3.”</t>
  </si>
  <si>
    <t>Represents the reappropriation pursuant to xx1, “xx2.”</t>
  </si>
  <si>
    <t>The opening balance and xx1 for account xx2 have been adjusted by $xx3 during the current fiscal year and do not agree with last year's closing balances.</t>
  </si>
  <si>
    <t>Account symbol xx1 was amended to xx2 during the current fiscal year.</t>
  </si>
  <si>
    <t>Activity transferred from xx1, xx2.</t>
  </si>
  <si>
    <t>Activity transferred to xx1, xx2.</t>
  </si>
  <si>
    <t>6,013,822,475.82</t>
  </si>
  <si>
    <t>2,164,287,028.94</t>
  </si>
  <si>
    <t>6,139,014,566.00</t>
  </si>
  <si>
    <t>1,849,325,117.11</t>
  </si>
  <si>
    <t>2,350,868,985.32</t>
  </si>
  <si>
    <t>10,414,755,168.60</t>
  </si>
  <si>
    <t>728,311,440,471.19</t>
  </si>
  <si>
    <t>104,651,429.51</t>
  </si>
  <si>
    <t>7,671,027,060.54</t>
  </si>
  <si>
    <t>71,600,516,770.71</t>
  </si>
  <si>
    <t>1,926,119,560,985.85</t>
  </si>
  <si>
    <t>408,717,076.42</t>
  </si>
  <si>
    <t>203,543,351.51</t>
  </si>
  <si>
    <t>3,985,341,877.03</t>
  </si>
  <si>
    <t>104,874,264,647.66</t>
  </si>
  <si>
    <t>278,981,909,998.57</t>
  </si>
  <si>
    <t>4,014,463,373,386.83</t>
  </si>
  <si>
    <t>Dept Of H.H.S.</t>
  </si>
  <si>
    <t>Please do not alter any data on this page!</t>
  </si>
  <si>
    <t>Title</t>
  </si>
  <si>
    <t>Dept</t>
  </si>
  <si>
    <t>Reg</t>
  </si>
  <si>
    <t>Appropriation or Fund Account</t>
  </si>
  <si>
    <t>Period of Availability</t>
  </si>
  <si>
    <t>Account Number</t>
  </si>
  <si>
    <t>Sub No.</t>
  </si>
  <si>
    <t>Outlays (Net)</t>
  </si>
  <si>
    <r>
      <t>Appropriations And Other Obligational Authority</t>
    </r>
    <r>
      <rPr>
        <vertAlign val="superscript"/>
        <sz val="7"/>
        <rFont val="Arial Narrow"/>
        <family val="2"/>
      </rPr>
      <t>1</t>
    </r>
  </si>
  <si>
    <r>
      <t>Transfers Borrowings And Investment (Net)</t>
    </r>
    <r>
      <rPr>
        <vertAlign val="superscript"/>
        <sz val="7"/>
        <rFont val="Arial Narrow"/>
        <family val="2"/>
      </rPr>
      <t>2</t>
    </r>
  </si>
  <si>
    <r>
      <t>Balances Withdrawn And Other Transactions</t>
    </r>
    <r>
      <rPr>
        <vertAlign val="superscript"/>
        <sz val="7"/>
        <rFont val="Arial Narrow"/>
        <family val="2"/>
      </rPr>
      <t>3</t>
    </r>
  </si>
  <si>
    <r>
      <t>Balances, End Of Fiscal Year</t>
    </r>
    <r>
      <rPr>
        <vertAlign val="superscript"/>
        <sz val="7"/>
        <rFont val="Arial Narrow"/>
        <family val="2"/>
      </rPr>
      <t>4</t>
    </r>
  </si>
  <si>
    <t>Tr   From</t>
  </si>
  <si>
    <t>Department Regular</t>
  </si>
  <si>
    <t>Fiscal Year</t>
  </si>
  <si>
    <t>Account Symbol</t>
  </si>
  <si>
    <t>Net Appropriations And Appropriations Transfers</t>
  </si>
  <si>
    <t>Appropriation Amount</t>
  </si>
  <si>
    <t>Net Appropriation Transfers</t>
  </si>
  <si>
    <t>Department Regular Involved</t>
  </si>
  <si>
    <t>Fiscal Year Involved</t>
  </si>
  <si>
    <t>Balances, Beginning Of Fiscal Year</t>
  </si>
  <si>
    <t>Footnotes</t>
  </si>
  <si>
    <t>Accounts Involved</t>
  </si>
  <si>
    <t>Amount From or To (-)</t>
  </si>
  <si>
    <t>Classification</t>
  </si>
  <si>
    <t>Receipt Symbol</t>
  </si>
  <si>
    <t>Receipt Offset Against Outlays</t>
  </si>
  <si>
    <t>FINANCIAL HIGHLIGHTS</t>
  </si>
  <si>
    <t/>
  </si>
  <si>
    <t>OUTLAYS BY FUNCTION</t>
  </si>
  <si>
    <t>The functional classification system groups Government activities-budget authority and outlays, loan guarantees and tax expenditures-into categories that reflect the national need addressed by each transaction.  The system identifies 17 broad categories that address national needs.  This provides a coherent and comprehensive basis for analyzing and understanding the budget.  Two additional categories-interest and undistributed offsetting receipts-do not address specific national needs but are included to cover the entire budget.  Under the functional classification system, each outlay is assigned to a classification that best defines its most important purpose, even though the outlay may serve more than one purpose.</t>
  </si>
  <si>
    <t>Details may not add to totals due to rounding.</t>
  </si>
  <si>
    <t>Other</t>
  </si>
  <si>
    <t>O</t>
  </si>
  <si>
    <t>Item</t>
  </si>
  <si>
    <t>Balance
September 30, 2006</t>
  </si>
  <si>
    <t>Balance
September 30, 2005</t>
  </si>
  <si>
    <t>Net Change</t>
  </si>
  <si>
    <t>Agency</t>
  </si>
  <si>
    <t>Symbol</t>
  </si>
  <si>
    <t>Outstanding
September 30, 2006</t>
  </si>
  <si>
    <t>Outstanding
September 30, 2005</t>
  </si>
  <si>
    <t>Net Change
September 30, 2005 To
September 30, 2006</t>
  </si>
  <si>
    <t>Total Receipts#</t>
  </si>
  <si>
    <t>Total Outlays#</t>
  </si>
  <si>
    <t>Total Surplus (+) or Deficit (-)#</t>
  </si>
  <si>
    <t xml:space="preserve">    Total outlays#</t>
  </si>
  <si>
    <t>Undistributed offsetting receipts#</t>
  </si>
  <si>
    <t>Net interest#</t>
  </si>
  <si>
    <t>General government#</t>
  </si>
  <si>
    <t>Administration of justice#</t>
  </si>
  <si>
    <t>Veterans benefits and services#</t>
  </si>
  <si>
    <t>Social security#</t>
  </si>
  <si>
    <t>Income security#</t>
  </si>
  <si>
    <t>Medicare#</t>
  </si>
  <si>
    <t>Health#</t>
  </si>
  <si>
    <t>Education, training, employment and social services#</t>
  </si>
  <si>
    <t>Community and regional development#</t>
  </si>
  <si>
    <t>Transportation#</t>
  </si>
  <si>
    <t>Commerce and housing credit#</t>
  </si>
  <si>
    <t>Agriculture#</t>
  </si>
  <si>
    <t>Natural resources and environment#</t>
  </si>
  <si>
    <t>Energy#</t>
  </si>
  <si>
    <t>General science, space, and technology#</t>
  </si>
  <si>
    <t>International affairs#</t>
  </si>
  <si>
    <t>National defense#</t>
  </si>
  <si>
    <t xml:space="preserve">     Individual income taxes#</t>
  </si>
  <si>
    <t xml:space="preserve">     Corporation income taxes#</t>
  </si>
  <si>
    <t xml:space="preserve">          Total income taxes#</t>
  </si>
  <si>
    <t>A1</t>
  </si>
  <si>
    <t>A2</t>
  </si>
  <si>
    <t>A3</t>
  </si>
  <si>
    <t>A4</t>
  </si>
  <si>
    <t>Unobligated balances for no-year or unexpired multiple year accounts are available for obligation; unobligated balances for expired fiscal year accounts are not available for obligation.</t>
  </si>
  <si>
    <t>B1</t>
  </si>
  <si>
    <t>B2</t>
  </si>
  <si>
    <t>B3</t>
  </si>
  <si>
    <t>B4</t>
  </si>
  <si>
    <t>C1</t>
  </si>
  <si>
    <t>C2</t>
  </si>
  <si>
    <t>The amounts in this column, unless otherwise footnoted, represent transfers - other than appropriation transfers, borrowings (gross), investments (net), unrealized discounts or funds held outside the Treasury.</t>
  </si>
  <si>
    <t>C3</t>
  </si>
  <si>
    <t>C4</t>
  </si>
  <si>
    <t>D1</t>
  </si>
  <si>
    <t>D2</t>
  </si>
  <si>
    <t>D3</t>
  </si>
  <si>
    <t>D4</t>
  </si>
  <si>
    <t>Number</t>
  </si>
  <si>
    <t xml:space="preserve">     Employment and general retirement#</t>
  </si>
  <si>
    <t xml:space="preserve">     Unemployment insurance#</t>
  </si>
  <si>
    <t xml:space="preserve">     Other retirement#</t>
  </si>
  <si>
    <t xml:space="preserve">          Social insurance and retirement receipts#</t>
  </si>
  <si>
    <t>Excise taxes#</t>
  </si>
  <si>
    <t xml:space="preserve">     Estate and gift taxes#</t>
  </si>
  <si>
    <t xml:space="preserve">     Customs duties#</t>
  </si>
  <si>
    <t xml:space="preserve">     Miscellaneous receipts#</t>
  </si>
  <si>
    <t xml:space="preserve">          Total other#</t>
  </si>
  <si>
    <t xml:space="preserve">               Total receipts#</t>
  </si>
  <si>
    <t>Unappropriated
Receipts
September 30, 2005</t>
  </si>
  <si>
    <t>Receipts</t>
  </si>
  <si>
    <t>Total Receipts</t>
  </si>
  <si>
    <t>Appropriations</t>
  </si>
  <si>
    <t>Adjustments</t>
  </si>
  <si>
    <t>Department</t>
  </si>
  <si>
    <t>Reimbursements Earned and Refunds</t>
  </si>
  <si>
    <t>Unfilled Customer Orders</t>
  </si>
  <si>
    <t>Undelivered Orders and Contracts</t>
  </si>
  <si>
    <t>Accounts Payable and Other Liabilites</t>
  </si>
  <si>
    <t>Unobligated Balance</t>
  </si>
  <si>
    <t>Legislative Branch</t>
  </si>
  <si>
    <t>199,273,909.19</t>
  </si>
  <si>
    <t>71,694,141.20</t>
  </si>
  <si>
    <t>627,745,556.99</t>
  </si>
  <si>
    <t>Judicial Branch</t>
  </si>
  <si>
    <t>218,990,165.76</t>
  </si>
  <si>
    <t>0.00</t>
  </si>
  <si>
    <t>506,582,102.06</t>
  </si>
  <si>
    <t>Executive Office Of The President</t>
  </si>
  <si>
    <t>278,412.24</t>
  </si>
  <si>
    <t>7,754,526.30</t>
  </si>
  <si>
    <t>4,121,754,377.21</t>
  </si>
  <si>
    <t>International Assistance Program</t>
  </si>
  <si>
    <t>193,536,342.67</t>
  </si>
  <si>
    <t>37,059,282.87</t>
  </si>
  <si>
    <t>92,048,391,995.88</t>
  </si>
  <si>
    <t>Department Of Agriculture</t>
  </si>
  <si>
    <t>2,437,946,041.75</t>
  </si>
  <si>
    <t>1,145,644,448.91</t>
  </si>
  <si>
    <t>34,908,978,368.56</t>
  </si>
  <si>
    <t>Department Of Commerce</t>
  </si>
  <si>
    <t>134,841,870.02</t>
  </si>
  <si>
    <t>179,195,224.57</t>
  </si>
  <si>
    <t>5,025,370,901.80</t>
  </si>
  <si>
    <t>Department Of Defense</t>
  </si>
  <si>
    <t>8,788,074,786.68</t>
  </si>
  <si>
    <t>40,278,149,780.95</t>
  </si>
  <si>
    <t>267,769,443,555.23</t>
  </si>
  <si>
    <t>Department Of Education</t>
  </si>
  <si>
    <t>1,049,907.68</t>
  </si>
  <si>
    <t>33,427,129.35</t>
  </si>
  <si>
    <t>60,101,827,601.06</t>
  </si>
  <si>
    <t>Department Of Energy</t>
  </si>
  <si>
    <t>782,268,755.44</t>
  </si>
  <si>
    <t>3,317,615,667.14</t>
  </si>
  <si>
    <t>11,338,636,509.54</t>
  </si>
  <si>
    <t>5,616,732,726.19</t>
  </si>
  <si>
    <t>4,444,295,468.54</t>
  </si>
  <si>
    <t>78,081,043,436.22</t>
  </si>
  <si>
    <t>Department Of Homeland Security</t>
  </si>
  <si>
    <t>538,496,116.93</t>
  </si>
  <si>
    <t>2,217,631,478.66</t>
  </si>
  <si>
    <t>37,299,196,187.53</t>
  </si>
  <si>
    <t>Dept Of Housing And Urban Development</t>
  </si>
  <si>
    <t>292,252,678.10</t>
  </si>
  <si>
    <t>30,807,286.00</t>
  </si>
  <si>
    <t>72,353,853,766.03</t>
  </si>
  <si>
    <t>Department Of The Interior</t>
  </si>
  <si>
    <t>911,739,034.60</t>
  </si>
  <si>
    <t>718,534,994.01</t>
  </si>
  <si>
    <t>7,197,635,106.43</t>
  </si>
  <si>
    <t>The amounts in this column, unless otherwise footnoted, represent appropriations, increases and rescissions in borrowing authority or new contract authority. Only appropriations with appropriation transfer activity are presented in Table 1 (Appropriations and Appropriation Transfers).  Since the xx had no transfer activity during fiscal year 1999, Table 1 does not appear.</t>
  </si>
  <si>
    <t>The amounts shown in this column for the "Senate," "The House of Representatives," and "Joint," unless otherwise footnoted, represent unexpended balances withdrawn pursuant to 2 U.S.C. 104 (a).  Amounts shown for "Congressional Budget Office," "Architect of the Capitol," "Library of Congress," "Government Printing Office," "General Accounting Office," "Other Legislative Branch Agencies" and "United States Tax Court," unless otherwise footnotes, represent obligated balances canceled for fiscal year 1994 pursuant to 31 U.S.C. 1553, changes in unfilled customer orders, accounts receivable, accounts payable, undelivered orders, unobligated balances.</t>
  </si>
  <si>
    <t>The amounts in this column, unless otherwise footnoted, represent appropriations, increases and rescissions in borrowing authority or new contract authority.  Appropriation accounts with appropriation transfer activity are presented in Table 1 (Appropriations and Appropriation Transfers) at the end of this chapter.</t>
  </si>
  <si>
    <t>Department Of Justice</t>
  </si>
  <si>
    <t>889,419,311.88</t>
  </si>
  <si>
    <t>644,479,107.61</t>
  </si>
  <si>
    <t>8,434,228,547.48</t>
  </si>
  <si>
    <t>Department Of Labor</t>
  </si>
  <si>
    <t>1,228,810,146.28</t>
  </si>
  <si>
    <t>123,000.00</t>
  </si>
  <si>
    <t>5,825,386,770.47</t>
  </si>
  <si>
    <t>Department Of State</t>
  </si>
  <si>
    <t>432,229,293.06</t>
  </si>
  <si>
    <t>3,466,825.74</t>
  </si>
  <si>
    <t>9,955,344,224.28</t>
  </si>
  <si>
    <t>Department Of Transportation</t>
  </si>
  <si>
    <t>16,950,279,115.23</t>
  </si>
  <si>
    <t>1,379,004,604.45</t>
  </si>
  <si>
    <t>67,604,513,061.76</t>
  </si>
  <si>
    <t>Department Of The Treasury</t>
  </si>
  <si>
    <t>229,520,667.20</t>
  </si>
  <si>
    <t>379,836,825.89</t>
  </si>
  <si>
    <t>15,783,419,206.61</t>
  </si>
  <si>
    <t>Other Defense Civil Programs</t>
  </si>
  <si>
    <t>166,263.26</t>
  </si>
  <si>
    <t>3,833,485,871.80</t>
  </si>
  <si>
    <t>Department Of Veterans Affairs</t>
  </si>
  <si>
    <t>329,713,879.00</t>
  </si>
  <si>
    <t>2,236,139,221.59</t>
  </si>
  <si>
    <t>4,762,952,174.73</t>
  </si>
  <si>
    <t>Corps Of Engineers</t>
  </si>
  <si>
    <t>2,324,055,868.07</t>
  </si>
  <si>
    <t>4,494,617,598.55</t>
  </si>
  <si>
    <t>4,423,457,246.70</t>
  </si>
  <si>
    <t>Environmental Protection Agency</t>
  </si>
  <si>
    <t>148,910,315.46</t>
  </si>
  <si>
    <t>581,341,064.93</t>
  </si>
  <si>
    <t>10,006,566,762.02</t>
  </si>
  <si>
    <t>General Services Administration</t>
  </si>
  <si>
    <t>1,492,213,986.89</t>
  </si>
  <si>
    <t>5,264,491,225.05</t>
  </si>
  <si>
    <t>5,201,487,463.05</t>
  </si>
  <si>
    <t>National Aeronautics And Space Admin.</t>
  </si>
  <si>
    <t>181,176,157.36</t>
  </si>
  <si>
    <t>203,856,578.91</t>
  </si>
  <si>
    <t>5,783,417,768.66</t>
  </si>
  <si>
    <t>Office Of Personnel Management</t>
  </si>
  <si>
    <t>1,997,059,815.50</t>
  </si>
  <si>
    <t>385,966,763.60</t>
  </si>
  <si>
    <t>404,165,922.70</t>
  </si>
  <si>
    <t>Small Business Administration</t>
  </si>
  <si>
    <t>793,662,555.50</t>
  </si>
  <si>
    <t>6,503,495,988.73</t>
  </si>
  <si>
    <t>Social Security Administration</t>
  </si>
  <si>
    <t>2,071,474,631.82</t>
  </si>
  <si>
    <t>1,372,592,810.09</t>
  </si>
  <si>
    <t>National Science Foundation</t>
  </si>
  <si>
    <t>37,529,586.87</t>
  </si>
  <si>
    <t>89,400,551.85</t>
  </si>
  <si>
    <t>7,338,623,666.06</t>
  </si>
  <si>
    <t>Independent Agencies</t>
  </si>
  <si>
    <t>2,307,326,814.76</t>
  </si>
  <si>
    <t>27,558,553.45</t>
  </si>
  <si>
    <t>6,563,454,179.85</t>
  </si>
  <si>
    <t xml:space="preserve">          Total</t>
  </si>
  <si>
    <t>50,735,366,599.89</t>
  </si>
  <si>
    <t>68,965,753,905.62</t>
  </si>
  <si>
    <t>835,177,051,129.53</t>
  </si>
  <si>
    <t>455,850,888.39</t>
  </si>
  <si>
    <t>1,680,376,464.62</t>
  </si>
  <si>
    <t>454,417,673.62</t>
  </si>
  <si>
    <t>1,081,260,077.65</t>
  </si>
  <si>
    <t>228,882,156.68</t>
  </si>
  <si>
    <t>514,169,905.99</t>
  </si>
  <si>
    <t>2,515,427,066.98</t>
  </si>
  <si>
    <t>48,920,084,793.98</t>
  </si>
  <si>
    <t>14,648,657,479.74</t>
  </si>
  <si>
    <t>25,048,871,901.89</t>
  </si>
  <si>
    <t>984,983,073.06</t>
  </si>
  <si>
    <t>1,431,982,669.93</t>
  </si>
  <si>
    <t>41,727,214,226.44</t>
  </si>
  <si>
    <t>76,630,881,498.39</t>
  </si>
  <si>
    <t>3,062,922,286.70</t>
  </si>
  <si>
    <t>51,710,833,225.07</t>
  </si>
  <si>
    <t>6,617,864,362.65</t>
  </si>
  <si>
    <t>25,630,412,814.83</t>
  </si>
  <si>
    <t>67,287,596,827.39</t>
  </si>
  <si>
    <t>362,301,909,796.35</t>
  </si>
  <si>
    <t>7,458,102,558.07</t>
  </si>
  <si>
    <t>17,917,529,177.31</t>
  </si>
  <si>
    <t>1,634,307,410.46</t>
  </si>
  <si>
    <t>52,760,258,647.80</t>
  </si>
  <si>
    <t>1,657,371,895.15</t>
  </si>
  <si>
    <t>9,782,895,998.12</t>
  </si>
  <si>
    <t>3,523,283,843.67</t>
  </si>
  <si>
    <t>4,888,744,930.00</t>
  </si>
  <si>
    <t>2,428,990,999.50</t>
  </si>
  <si>
    <t>84,217,720,258.55</t>
  </si>
  <si>
    <t>1,009,614,762.74</t>
  </si>
  <si>
    <t>The amounts in this column, unless otherwise footnoted, represent obligated balances canceled for fiscal year 2005 pursuant to 31 U.S.C. 1553, changes in unfilled customer orders, accounts receivable, accounts payable, undelivered orders, unobligated balances and adjustments to borrowing and contract authority.</t>
  </si>
  <si>
    <t>Department Transfer</t>
  </si>
  <si>
    <t>Department Transfer Involved</t>
  </si>
  <si>
    <t>The amounts in this column, unless otherwise footnoted, represent obligated balances canceled for fiscal year 2009 pursuant to 31 U.S.C. 1553, changes in unfilled customer orders, accounts receivable, accounts payable, undelivered orders, unobligated balances and adjustments to borrowing and contract authority.</t>
  </si>
  <si>
    <t>Represents the unobligated balance withdrawn and subsequently reappropriated in fiscal year 2014. See footnote xx.</t>
  </si>
  <si>
    <t>Represents the unobligated balance withdrawn and subsequently reappropriated in fiscal year 2014. See footnote xx1 in the "xx2" chapter.</t>
  </si>
  <si>
    <t>Includes $xx1 which represents the unobligated balance withdrawn and subsequently reappropriated in fiscal year 2014. See footnote xx2.</t>
  </si>
  <si>
    <t>Includes $xx1 which represents the unobligated balance withdrawn and subsequently reappropriated in fiscal year 2014. See footnote xx2 in the "xx3" chapter.</t>
  </si>
  <si>
    <t>The White House</t>
  </si>
  <si>
    <t>General Fund Accounts</t>
  </si>
  <si>
    <t xml:space="preserve">    Fund Resources:</t>
  </si>
  <si>
    <t xml:space="preserve">       Undisbursed Funds</t>
  </si>
  <si>
    <t>2014</t>
  </si>
  <si>
    <t>11</t>
  </si>
  <si>
    <t>0001</t>
  </si>
  <si>
    <t>-----------------------</t>
  </si>
  <si>
    <t>450,000.00</t>
  </si>
  <si>
    <t>404,237.00</t>
  </si>
  <si>
    <t>45,763.00</t>
  </si>
  <si>
    <t xml:space="preserve">       </t>
  </si>
  <si>
    <t>2013</t>
  </si>
  <si>
    <t>38,023.43</t>
  </si>
  <si>
    <t>2,235.55</t>
  </si>
  <si>
    <t>35,787.88</t>
  </si>
  <si>
    <t>2012</t>
  </si>
  <si>
    <t>34,175.51</t>
  </si>
  <si>
    <t>2011</t>
  </si>
  <si>
    <t>26,494.58</t>
  </si>
  <si>
    <t>2010</t>
  </si>
  <si>
    <t>14,843.45</t>
  </si>
  <si>
    <t>2009</t>
  </si>
  <si>
    <t>19,188.91</t>
  </si>
  <si>
    <t xml:space="preserve">    Fund Equities:</t>
  </si>
  <si>
    <t xml:space="preserve">       Unobligated Balances (Expired)</t>
  </si>
  <si>
    <t>-132,725.88</t>
  </si>
  <si>
    <t>24,338.54</t>
  </si>
  <si>
    <t>-157,064.42</t>
  </si>
  <si>
    <t>Subtotal</t>
  </si>
  <si>
    <t>-0-</t>
  </si>
  <si>
    <t>406,472.55</t>
  </si>
  <si>
    <t>43,527.45</t>
  </si>
  <si>
    <t>0110</t>
  </si>
  <si>
    <t>55,000,000.00</t>
  </si>
  <si>
    <t>49,258,343.75</t>
  </si>
  <si>
    <t>5,741,656.25</t>
  </si>
  <si>
    <t>5,148,238.62</t>
  </si>
  <si>
    <t>4,737,618.73</t>
  </si>
  <si>
    <t>410,619.89</t>
  </si>
  <si>
    <t>1,099,653.72</t>
  </si>
  <si>
    <t>271,700.28</t>
  </si>
  <si>
    <t>827,953.44</t>
  </si>
  <si>
    <t>1,302,941.13</t>
  </si>
  <si>
    <t>-12,954.20</t>
  </si>
  <si>
    <t>1,315,895.33</t>
  </si>
  <si>
    <t>1,126,904.01</t>
  </si>
  <si>
    <t>2,531.58</t>
  </si>
  <si>
    <t>1,124,372.43</t>
  </si>
  <si>
    <t>711,456.34</t>
  </si>
  <si>
    <t xml:space="preserve">       Accounts Receivable</t>
  </si>
  <si>
    <t>11,482.63</t>
  </si>
  <si>
    <t>-206,475.14</t>
  </si>
  <si>
    <t>217,957.77</t>
  </si>
  <si>
    <t xml:space="preserve">       Unfilled Customer Orders</t>
  </si>
  <si>
    <t>514,161.34</t>
  </si>
  <si>
    <t>416,517.68</t>
  </si>
  <si>
    <t>97,643.66</t>
  </si>
  <si>
    <t>-3,000,381.27</t>
  </si>
  <si>
    <t>661,023.48</t>
  </si>
  <si>
    <t>-3,661,404.75</t>
  </si>
  <si>
    <t xml:space="preserve">       Accounts Payable</t>
  </si>
  <si>
    <t>-1,312,689.81</t>
  </si>
  <si>
    <t>299,622.59</t>
  </si>
  <si>
    <t>-1,612,312.40</t>
  </si>
  <si>
    <t xml:space="preserve">       Undelivered Orders</t>
  </si>
  <si>
    <t>-5,601,766.71</t>
  </si>
  <si>
    <t>-1,139,385.09</t>
  </si>
  <si>
    <t>-4,462,381.62</t>
  </si>
  <si>
    <t>54,257,240.14</t>
  </si>
  <si>
    <t>742,759.86</t>
  </si>
  <si>
    <t xml:space="preserve"> Armstrong Resolution Account, Executive</t>
  </si>
  <si>
    <t>No Year</t>
  </si>
  <si>
    <t>1073</t>
  </si>
  <si>
    <t>90,566.40</t>
  </si>
  <si>
    <t xml:space="preserve">       Unobligated Balances (Unexpired)</t>
  </si>
  <si>
    <t>-90,566.40</t>
  </si>
  <si>
    <t xml:space="preserve"> Salaries And Expenses, Office Of Policy Development, Executive</t>
  </si>
  <si>
    <t>2200</t>
  </si>
  <si>
    <t>87,966.65</t>
  </si>
  <si>
    <t>-87,966.65</t>
  </si>
  <si>
    <t xml:space="preserve">       Total, The White House</t>
  </si>
  <si>
    <t>55,450,000.00</t>
  </si>
  <si>
    <t>54,663,712.69</t>
  </si>
  <si>
    <t>786,287.31</t>
  </si>
  <si>
    <t>Executive Residence At The White House</t>
  </si>
  <si>
    <t xml:space="preserve"> White House Repair And Restoration, Executive</t>
  </si>
  <si>
    <t>0109</t>
  </si>
  <si>
    <t>9,164,275.42</t>
  </si>
  <si>
    <t>750,000.00</t>
  </si>
  <si>
    <t>1,725,973.93</t>
  </si>
  <si>
    <t>8,188,301.49</t>
  </si>
  <si>
    <t>264.00</t>
  </si>
  <si>
    <t>9,736.00</t>
  </si>
  <si>
    <t>-96,030.00</t>
  </si>
  <si>
    <t>105,766.00</t>
  </si>
  <si>
    <t>-7,074,305.55</t>
  </si>
  <si>
    <t>43,940.62</t>
  </si>
  <si>
    <t>-7,118,246.17</t>
  </si>
  <si>
    <t>-3,228.00</t>
  </si>
  <si>
    <t>17,245.08</t>
  </si>
  <si>
    <t>-20,473.08</t>
  </si>
  <si>
    <t>-2,096,741.87</t>
  </si>
  <si>
    <t>-941,129.63</t>
  </si>
  <si>
    <t>-1,155,612.24</t>
  </si>
  <si>
    <t>-975,973.93</t>
  </si>
  <si>
    <t>0210</t>
  </si>
  <si>
    <t>12,700,000.00</t>
  </si>
  <si>
    <t>12,605,740.92</t>
  </si>
  <si>
    <t>94,259.08</t>
  </si>
  <si>
    <t>985,986.60</t>
  </si>
  <si>
    <t>646,111.39</t>
  </si>
  <si>
    <t>339,875.21</t>
  </si>
  <si>
    <t>375,793.94</t>
  </si>
  <si>
    <t>53,123.80</t>
  </si>
  <si>
    <t>322,670.14</t>
  </si>
  <si>
    <t>156,837.30</t>
  </si>
  <si>
    <t>114.85</t>
  </si>
  <si>
    <t>156,722.45</t>
  </si>
  <si>
    <t>180,551.36</t>
  </si>
  <si>
    <t>171,593.58</t>
  </si>
  <si>
    <t>240,967.60</t>
  </si>
  <si>
    <t>-130,131.87</t>
  </si>
  <si>
    <t>371,099.47</t>
  </si>
  <si>
    <t>2,500,523.84</t>
  </si>
  <si>
    <t>112,258.32</t>
  </si>
  <si>
    <t>2,388,265.52</t>
  </si>
  <si>
    <t>-3,127,853.91</t>
  </si>
  <si>
    <t>-556,384.98</t>
  </si>
  <si>
    <t>-2,571,468.93</t>
  </si>
  <si>
    <t>-420,438.19</t>
  </si>
  <si>
    <t>28,755.96</t>
  </si>
  <si>
    <t>-449,194.15</t>
  </si>
  <si>
    <t>-1,063,962.12</t>
  </si>
  <si>
    <t>-231,181.97</t>
  </si>
  <si>
    <t>-832,780.15</t>
  </si>
  <si>
    <t>13,305,090.96</t>
  </si>
  <si>
    <t>-605,090.96</t>
  </si>
  <si>
    <t>Public Enterprise Funds</t>
  </si>
  <si>
    <t>4263</t>
  </si>
  <si>
    <t>25,000.00</t>
  </si>
  <si>
    <t>-25,000.00</t>
  </si>
  <si>
    <t xml:space="preserve">       Total, Executive Residence At The White House</t>
  </si>
  <si>
    <t>13,450,000.00</t>
  </si>
  <si>
    <t>15,031,064.89</t>
  </si>
  <si>
    <t>-1,581,064.89</t>
  </si>
  <si>
    <t>Special Assistance To The President And The Official Residence Of The Vice President</t>
  </si>
  <si>
    <t>0211</t>
  </si>
  <si>
    <t>305,000.00</t>
  </si>
  <si>
    <t>189,544.15</t>
  </si>
  <si>
    <t>115,455.85</t>
  </si>
  <si>
    <t>112,468.23</t>
  </si>
  <si>
    <t>78,649.01</t>
  </si>
  <si>
    <t>33,819.22</t>
  </si>
  <si>
    <t>41,092.90</t>
  </si>
  <si>
    <t>399.68</t>
  </si>
  <si>
    <t>40,693.22</t>
  </si>
  <si>
    <t>66,644.73</t>
  </si>
  <si>
    <t>57,546.16</t>
  </si>
  <si>
    <t>73,769.49</t>
  </si>
  <si>
    <t>-273,193.83</t>
  </si>
  <si>
    <t>-29,543.19</t>
  </si>
  <si>
    <t>-243,650.64</t>
  </si>
  <si>
    <t>-25,310.27</t>
  </si>
  <si>
    <t>-5,986.83</t>
  </si>
  <si>
    <t>-19,323.44</t>
  </si>
  <si>
    <t>-53,017.41</t>
  </si>
  <si>
    <t>-1,832.31</t>
  </si>
  <si>
    <t>-51,185.10</t>
  </si>
  <si>
    <t>268,592.84</t>
  </si>
  <si>
    <t>36,407.16</t>
  </si>
  <si>
    <t xml:space="preserve"> Salaries And Expenses, Special Assistance To The President, Executive</t>
  </si>
  <si>
    <t>1454</t>
  </si>
  <si>
    <t>4,319,000.00</t>
  </si>
  <si>
    <t>3,363,848.96</t>
  </si>
  <si>
    <t>955,151.04</t>
  </si>
  <si>
    <t>659,225.73</t>
  </si>
  <si>
    <t>323,819.79</t>
  </si>
  <si>
    <t>335,405.94</t>
  </si>
  <si>
    <t>210,798.73</t>
  </si>
  <si>
    <t>10,635.16</t>
  </si>
  <si>
    <t>200,163.57</t>
  </si>
  <si>
    <t>87,540.63</t>
  </si>
  <si>
    <t>192,291.16</t>
  </si>
  <si>
    <t>963.25</t>
  </si>
  <si>
    <t>191,327.91</t>
  </si>
  <si>
    <t>72,349.32</t>
  </si>
  <si>
    <t>10,204.47</t>
  </si>
  <si>
    <t>69,109.54</t>
  </si>
  <si>
    <t>-45,864.30</t>
  </si>
  <si>
    <t>114,973.84</t>
  </si>
  <si>
    <t>-847,096.78</t>
  </si>
  <si>
    <t>87,339.76</t>
  </si>
  <si>
    <t>-934,436.54</t>
  </si>
  <si>
    <t>-157,581.17</t>
  </si>
  <si>
    <t>86,365.96</t>
  </si>
  <si>
    <t>-243,947.13</t>
  </si>
  <si>
    <t>-296,841.63</t>
  </si>
  <si>
    <t>409,337.63</t>
  </si>
  <si>
    <t>-706,179.26</t>
  </si>
  <si>
    <t>3,699,267.16</t>
  </si>
  <si>
    <t>619,732.84</t>
  </si>
  <si>
    <t>Trust Fund Accounts</t>
  </si>
  <si>
    <t>4,624,000.00</t>
  </si>
  <si>
    <t>3,967,860.00</t>
  </si>
  <si>
    <t>656,140.00</t>
  </si>
  <si>
    <t>Council Of Economic Advisers</t>
  </si>
  <si>
    <t>1900</t>
  </si>
  <si>
    <t>4,184,000.00</t>
  </si>
  <si>
    <t>3,570,534.83</t>
  </si>
  <si>
    <t>613,465.17</t>
  </si>
  <si>
    <t>340,078.61</t>
  </si>
  <si>
    <t>285,037.44</t>
  </si>
  <si>
    <t>55,041.17</t>
  </si>
  <si>
    <t>68,509.44</t>
  </si>
  <si>
    <t>1,055.46</t>
  </si>
  <si>
    <t>67,453.98</t>
  </si>
  <si>
    <t>64,726.78</t>
  </si>
  <si>
    <t>31,620.00</t>
  </si>
  <si>
    <t>33,106.78</t>
  </si>
  <si>
    <t>88,787.68</t>
  </si>
  <si>
    <t>56,966.21</t>
  </si>
  <si>
    <t>-271,729.58</t>
  </si>
  <si>
    <t>37,930.03</t>
  </si>
  <si>
    <t>-309,659.61</t>
  </si>
  <si>
    <t>-182,718.96</t>
  </si>
  <si>
    <t>69,359.27</t>
  </si>
  <si>
    <t>-252,078.23</t>
  </si>
  <si>
    <t>-164,620.18</t>
  </si>
  <si>
    <t>131,496.76</t>
  </si>
  <si>
    <t>-296,116.94</t>
  </si>
  <si>
    <t>3,888,247.73</t>
  </si>
  <si>
    <t>295,752.27</t>
  </si>
  <si>
    <t xml:space="preserve">       Total, Council Of Economic Advisers</t>
  </si>
  <si>
    <t>Council On Environmental Quality And Office Of Environmental Quality</t>
  </si>
  <si>
    <t>1453</t>
  </si>
  <si>
    <t>3,000,000.00</t>
  </si>
  <si>
    <t>2,768,276.28</t>
  </si>
  <si>
    <t>231,723.72</t>
  </si>
  <si>
    <t>108,803.01</t>
  </si>
  <si>
    <t>99,826.02</t>
  </si>
  <si>
    <t>8,976.99</t>
  </si>
  <si>
    <t>121,052.96</t>
  </si>
  <si>
    <t>30,357.59</t>
  </si>
  <si>
    <t>90,695.37</t>
  </si>
  <si>
    <t>16,478.15</t>
  </si>
  <si>
    <t>-924.56</t>
  </si>
  <si>
    <t>17,402.71</t>
  </si>
  <si>
    <t>13,156.37</t>
  </si>
  <si>
    <t>56,573.79</t>
  </si>
  <si>
    <t>-162,073.19</t>
  </si>
  <si>
    <t>8,545.20</t>
  </si>
  <si>
    <t>-170,618.39</t>
  </si>
  <si>
    <t>-108,639.15</t>
  </si>
  <si>
    <t>49,797.41</t>
  </si>
  <si>
    <t>-158,436.56</t>
  </si>
  <si>
    <t>-45,351.94</t>
  </si>
  <si>
    <t>-12,451.73</t>
  </si>
  <si>
    <t>-32,900.21</t>
  </si>
  <si>
    <t>2,897,535.33</t>
  </si>
  <si>
    <t>102,464.67</t>
  </si>
  <si>
    <t>3963</t>
  </si>
  <si>
    <t>644,579.21</t>
  </si>
  <si>
    <t>461,842.11</t>
  </si>
  <si>
    <t>182,737.10</t>
  </si>
  <si>
    <t>-208,532.76</t>
  </si>
  <si>
    <t>-107,046.33</t>
  </si>
  <si>
    <t>-101,486.43</t>
  </si>
  <si>
    <t>73,824.25</t>
  </si>
  <si>
    <t>-73,824.25</t>
  </si>
  <si>
    <t>-436,046.45</t>
  </si>
  <si>
    <t>-428,620.03</t>
  </si>
  <si>
    <t>-7,426.42</t>
  </si>
  <si>
    <t>-461,842.11</t>
  </si>
  <si>
    <t xml:space="preserve">       Total, Council On Environmental Quality And Office Of Environmental Quality</t>
  </si>
  <si>
    <t>3,359,377.44</t>
  </si>
  <si>
    <t>-359,377.44</t>
  </si>
  <si>
    <t>National Security Council And Homeland Security Council</t>
  </si>
  <si>
    <t>2000</t>
  </si>
  <si>
    <t>12,600,000.00</t>
  </si>
  <si>
    <t>10,874,702.26</t>
  </si>
  <si>
    <t>1,725,297.74</t>
  </si>
  <si>
    <t>1,372,258.14</t>
  </si>
  <si>
    <t>1,296,920.77</t>
  </si>
  <si>
    <t>75,337.37</t>
  </si>
  <si>
    <t>191,809.82</t>
  </si>
  <si>
    <t>128,596.39</t>
  </si>
  <si>
    <t>63,213.43</t>
  </si>
  <si>
    <t>62,790.71</t>
  </si>
  <si>
    <t>-55,345.98</t>
  </si>
  <si>
    <t>118,136.69</t>
  </si>
  <si>
    <t>476,892.13</t>
  </si>
  <si>
    <t>-124,277.31</t>
  </si>
  <si>
    <t>601,169.44</t>
  </si>
  <si>
    <t>2009-2010</t>
  </si>
  <si>
    <t>56,166.54</t>
  </si>
  <si>
    <t>314,348.96</t>
  </si>
  <si>
    <t>131,282.38</t>
  </si>
  <si>
    <t>183,066.58</t>
  </si>
  <si>
    <t>457,272.79</t>
  </si>
  <si>
    <t>484,569.31</t>
  </si>
  <si>
    <t>350,821.09</t>
  </si>
  <si>
    <t>133,748.22</t>
  </si>
  <si>
    <t>203,428.51</t>
  </si>
  <si>
    <t>-380,128.78</t>
  </si>
  <si>
    <t>583,557.29</t>
  </si>
  <si>
    <t>-1,035,445.31</t>
  </si>
  <si>
    <t>-33,739.23</t>
  </si>
  <si>
    <t>-1,001,706.08</t>
  </si>
  <si>
    <t>-455,656.44</t>
  </si>
  <si>
    <t>-247,640.13</t>
  </si>
  <si>
    <t>223,803.74</t>
  </si>
  <si>
    <t>-471,443.87</t>
  </si>
  <si>
    <t>-1,880,795.03</t>
  </si>
  <si>
    <t>4,298.09</t>
  </si>
  <si>
    <t>-1,885,093.12</t>
  </si>
  <si>
    <t>12,251,878.51</t>
  </si>
  <si>
    <t>348,121.49</t>
  </si>
  <si>
    <t xml:space="preserve">       Total, National Security Council And Homeland Security Council</t>
  </si>
  <si>
    <t>Office Of Administration</t>
  </si>
  <si>
    <t xml:space="preserve"> Salaries And Expenses, Office Of Administration, Executive</t>
  </si>
  <si>
    <t>0038</t>
  </si>
  <si>
    <t>100,720,000.00</t>
  </si>
  <si>
    <t>80,615,642.50</t>
  </si>
  <si>
    <t>20,104,357.50</t>
  </si>
  <si>
    <t>17,036,217.01</t>
  </si>
  <si>
    <t>14,881,187.39</t>
  </si>
  <si>
    <t>2,155,029.62</t>
  </si>
  <si>
    <t>2,522,154.88</t>
  </si>
  <si>
    <t>257,206.45</t>
  </si>
  <si>
    <t>2,264,948.43</t>
  </si>
  <si>
    <t>748,948.94</t>
  </si>
  <si>
    <t>-424,361.14</t>
  </si>
  <si>
    <t>1,173,310.08</t>
  </si>
  <si>
    <t>1,722,372.38</t>
  </si>
  <si>
    <t>27,138.37</t>
  </si>
  <si>
    <t>1,695,234.01</t>
  </si>
  <si>
    <t>1,775,833.80</t>
  </si>
  <si>
    <t>42,222.42</t>
  </si>
  <si>
    <t>1,733,611.38</t>
  </si>
  <si>
    <t>16,012,156.45</t>
  </si>
  <si>
    <t>12,006,000.00</t>
  </si>
  <si>
    <t>9,733,960.27</t>
  </si>
  <si>
    <t>18,284,196.18</t>
  </si>
  <si>
    <t>38,071.16</t>
  </si>
  <si>
    <t>25,976.91</t>
  </si>
  <si>
    <t>12,094.25</t>
  </si>
  <si>
    <t>1,053,998.45</t>
  </si>
  <si>
    <t>-258,437.03</t>
  </si>
  <si>
    <t>1,312,435.48</t>
  </si>
  <si>
    <t>-3,180,294.32</t>
  </si>
  <si>
    <t>-816,398.91</t>
  </si>
  <si>
    <t>-2,363,895.41</t>
  </si>
  <si>
    <t>-10,307,442.86</t>
  </si>
  <si>
    <t>-725,682.92</t>
  </si>
  <si>
    <t>-9,581,759.94</t>
  </si>
  <si>
    <t>-5,553,816.60</t>
  </si>
  <si>
    <t>-3,817,701.20</t>
  </si>
  <si>
    <t>-1,736,115.40</t>
  </si>
  <si>
    <t>-21,868,199.29</t>
  </si>
  <si>
    <t>11,451,635.51</t>
  </si>
  <si>
    <t>-33,319,834.80</t>
  </si>
  <si>
    <t>112,726,000.00</t>
  </si>
  <si>
    <t>105,132,996.26</t>
  </si>
  <si>
    <t>7,593,003.74</t>
  </si>
  <si>
    <t xml:space="preserve">       Total, Office Of Administration</t>
  </si>
  <si>
    <t>Office Of Management And Budget</t>
  </si>
  <si>
    <t>0300</t>
  </si>
  <si>
    <t>89,300,000.00</t>
  </si>
  <si>
    <t>79,075,764.12</t>
  </si>
  <si>
    <t>10,224,235.88</t>
  </si>
  <si>
    <t>6,080,892.83</t>
  </si>
  <si>
    <t>5,758,198.92</t>
  </si>
  <si>
    <t>322,693.91</t>
  </si>
  <si>
    <t>263,603.34</t>
  </si>
  <si>
    <t>60,366.52</t>
  </si>
  <si>
    <t>203,236.82</t>
  </si>
  <si>
    <t>524,579.73</t>
  </si>
  <si>
    <t>13,510.70</t>
  </si>
  <si>
    <t>511,069.03</t>
  </si>
  <si>
    <t>502,633.18</t>
  </si>
  <si>
    <t>6,000.00</t>
  </si>
  <si>
    <t>496,633.18</t>
  </si>
  <si>
    <t>667,214.23</t>
  </si>
  <si>
    <t>661,214.23</t>
  </si>
  <si>
    <t>64,973.41</t>
  </si>
  <si>
    <t>29,129.51</t>
  </si>
  <si>
    <t>35,843.90</t>
  </si>
  <si>
    <t>-1,590,034.30</t>
  </si>
  <si>
    <t>-608,077.67</t>
  </si>
  <si>
    <t>-981,956.63</t>
  </si>
  <si>
    <t>-2,477,884.06</t>
  </si>
  <si>
    <t>302,238.57</t>
  </si>
  <si>
    <t>-2,780,122.63</t>
  </si>
  <si>
    <t>-4,035,978.36</t>
  </si>
  <si>
    <t>3,995,655.10</t>
  </si>
  <si>
    <t>-8,031,633.46</t>
  </si>
  <si>
    <t>84,919,840.26</t>
  </si>
  <si>
    <t>4,380,159.74</t>
  </si>
  <si>
    <t xml:space="preserve">       Total, Office Of Management And Budget</t>
  </si>
  <si>
    <t>Office Of National Drug Control Policy</t>
  </si>
  <si>
    <t>1457</t>
  </si>
  <si>
    <t>22,750,000.00</t>
  </si>
  <si>
    <t>19,045,455.60</t>
  </si>
  <si>
    <t>3,704,544.40</t>
  </si>
  <si>
    <t>4,058,357.01</t>
  </si>
  <si>
    <t>1,375,548.57</t>
  </si>
  <si>
    <t>2,682,808.44</t>
  </si>
  <si>
    <t>1,959,779.88</t>
  </si>
  <si>
    <t>65,449.60</t>
  </si>
  <si>
    <t>1,894,330.28</t>
  </si>
  <si>
    <t>921,195.54</t>
  </si>
  <si>
    <t>-7,325.84</t>
  </si>
  <si>
    <t>928,521.38</t>
  </si>
  <si>
    <t>852,694.23</t>
  </si>
  <si>
    <t>-12,322.87</t>
  </si>
  <si>
    <t>865,017.10</t>
  </si>
  <si>
    <t>1,111,344.36</t>
  </si>
  <si>
    <t>-96,589.15</t>
  </si>
  <si>
    <t>1,207,933.51</t>
  </si>
  <si>
    <t>645,266.31</t>
  </si>
  <si>
    <t>724,725.70</t>
  </si>
  <si>
    <t>176,692.73</t>
  </si>
  <si>
    <t>1,193,299.28</t>
  </si>
  <si>
    <t>761,498.13</t>
  </si>
  <si>
    <t>260,384.86</t>
  </si>
  <si>
    <t>501,113.27</t>
  </si>
  <si>
    <t>-3,343,070.17</t>
  </si>
  <si>
    <t>148,592.85</t>
  </si>
  <si>
    <t>-3,491,663.02</t>
  </si>
  <si>
    <t>-508,731.94</t>
  </si>
  <si>
    <t>512,275.70</t>
  </si>
  <si>
    <t>-1,021,007.64</t>
  </si>
  <si>
    <t>-416,102.20</t>
  </si>
  <si>
    <t>119,235.55</t>
  </si>
  <si>
    <t>-535,337.75</t>
  </si>
  <si>
    <t>-6,042,231.15</t>
  </si>
  <si>
    <t>679,394.59</t>
  </si>
  <si>
    <t>-6,721,625.74</t>
  </si>
  <si>
    <t>20,546,908.64</t>
  </si>
  <si>
    <t>2,927,817.06</t>
  </si>
  <si>
    <t>8240</t>
  </si>
  <si>
    <t>55,102.15</t>
  </si>
  <si>
    <t>-55,102.15</t>
  </si>
  <si>
    <t xml:space="preserve">       Total, Office Of National Drug Policy</t>
  </si>
  <si>
    <t>Office Of Science And Technology Policy</t>
  </si>
  <si>
    <t>2600</t>
  </si>
  <si>
    <t>5,555,000.00</t>
  </si>
  <si>
    <t>4,913,903.29</t>
  </si>
  <si>
    <t>641,096.71</t>
  </si>
  <si>
    <t>1,387,591.63</t>
  </si>
  <si>
    <t>970,049.66</t>
  </si>
  <si>
    <t>417,541.97</t>
  </si>
  <si>
    <t>132,476.03</t>
  </si>
  <si>
    <t>177.28</t>
  </si>
  <si>
    <t>132,298.75</t>
  </si>
  <si>
    <t>197,196.18</t>
  </si>
  <si>
    <t>157,949.83</t>
  </si>
  <si>
    <t>90,795.10</t>
  </si>
  <si>
    <t>-782,783.29</t>
  </si>
  <si>
    <t>112,366.40</t>
  </si>
  <si>
    <t>-895,149.69</t>
  </si>
  <si>
    <t>-211,879.96</t>
  </si>
  <si>
    <t>75,505.50</t>
  </si>
  <si>
    <t>-287,385.46</t>
  </si>
  <si>
    <t>-971,345.52</t>
  </si>
  <si>
    <t>-607,797.23</t>
  </si>
  <si>
    <t>-363,548.29</t>
  </si>
  <si>
    <t>5,884,130.23</t>
  </si>
  <si>
    <t>-329,130.23</t>
  </si>
  <si>
    <t xml:space="preserve">       Total, Office Of Science And Technology Policy</t>
  </si>
  <si>
    <t>Office Of The United States Trade Representative</t>
  </si>
  <si>
    <t>0400</t>
  </si>
  <si>
    <t>51,601,000.00</t>
  </si>
  <si>
    <t>47,024,080.48</t>
  </si>
  <si>
    <t>4,576,919.52</t>
  </si>
  <si>
    <t>2,840,645.12</t>
  </si>
  <si>
    <t>1,403,700.81</t>
  </si>
  <si>
    <t>1,436,944.31</t>
  </si>
  <si>
    <t>846,401.10</t>
  </si>
  <si>
    <t>114,816.64</t>
  </si>
  <si>
    <t>731,584.46</t>
  </si>
  <si>
    <t>209,527.89</t>
  </si>
  <si>
    <t>1,896.03</t>
  </si>
  <si>
    <t>207,631.86</t>
  </si>
  <si>
    <t>258,017.09</t>
  </si>
  <si>
    <t>126.32</t>
  </si>
  <si>
    <t>257,890.77</t>
  </si>
  <si>
    <t>957,531.22</t>
  </si>
  <si>
    <t>5,715.21</t>
  </si>
  <si>
    <t>951,816.01</t>
  </si>
  <si>
    <t>1,844,792.80</t>
  </si>
  <si>
    <t>1,000,000.00</t>
  </si>
  <si>
    <t>674,352.29</t>
  </si>
  <si>
    <t>2,170,440.51</t>
  </si>
  <si>
    <t>42.70</t>
  </si>
  <si>
    <t>535,411.73</t>
  </si>
  <si>
    <t>-1,830,233.01</t>
  </si>
  <si>
    <t>-583,492.13</t>
  </si>
  <si>
    <t>-1,246,740.88</t>
  </si>
  <si>
    <t>-1,392,899.04</t>
  </si>
  <si>
    <t>200,998.23</t>
  </si>
  <si>
    <t>-1,593,897.27</t>
  </si>
  <si>
    <t>-1,425,618.74</t>
  </si>
  <si>
    <t>1,095,100.04</t>
  </si>
  <si>
    <t>-2,520,718.78</t>
  </si>
  <si>
    <t>-2,843,618.86</t>
  </si>
  <si>
    <t>1,176,435.64</t>
  </si>
  <si>
    <t>-4,020,054.50</t>
  </si>
  <si>
    <t>52,601,000.00</t>
  </si>
  <si>
    <t>49,224,687.78</t>
  </si>
  <si>
    <t>3,376,312.22</t>
  </si>
  <si>
    <t xml:space="preserve">       Total, Office Of The United States Trade Representative</t>
  </si>
  <si>
    <t>Unanticipated Needs</t>
  </si>
  <si>
    <t>0030</t>
  </si>
  <si>
    <t>2,000,000.00</t>
  </si>
  <si>
    <t>-2,000,000.00</t>
  </si>
  <si>
    <t>2012-2013</t>
  </si>
  <si>
    <t>0035</t>
  </si>
  <si>
    <t>497,535.40</t>
  </si>
  <si>
    <t>90,386.63</t>
  </si>
  <si>
    <t>407,148.77</t>
  </si>
  <si>
    <t>2010-2012</t>
  </si>
  <si>
    <t>303,370.56</t>
  </si>
  <si>
    <t>18,880.46</t>
  </si>
  <si>
    <t>284,490.10</t>
  </si>
  <si>
    <t xml:space="preserve">           Transfer To:</t>
  </si>
  <si>
    <t xml:space="preserve">             Food And Nutrition, Agriculture</t>
  </si>
  <si>
    <t>12</t>
  </si>
  <si>
    <t>35</t>
  </si>
  <si>
    <t>890,000.00</t>
  </si>
  <si>
    <t>2,195,376.00</t>
  </si>
  <si>
    <t>1,199,282.00</t>
  </si>
  <si>
    <t>996,094.00</t>
  </si>
  <si>
    <t xml:space="preserve">       National Institute Of Standards And Technology, Commerce</t>
  </si>
  <si>
    <t>13</t>
  </si>
  <si>
    <t>6</t>
  </si>
  <si>
    <t>2,739,660.10</t>
  </si>
  <si>
    <t>1,228,812.11</t>
  </si>
  <si>
    <t>1,510,847.99</t>
  </si>
  <si>
    <t xml:space="preserve">       Office Of Justice Programs</t>
  </si>
  <si>
    <t>15</t>
  </si>
  <si>
    <t>4</t>
  </si>
  <si>
    <t>1,446,165.49</t>
  </si>
  <si>
    <t>348,713.79</t>
  </si>
  <si>
    <t>1,097,451.70</t>
  </si>
  <si>
    <t>1,521,551.40</t>
  </si>
  <si>
    <t>242,589.96</t>
  </si>
  <si>
    <t>1,278,961.44</t>
  </si>
  <si>
    <t xml:space="preserve">       Employment And Training Administration, Labor</t>
  </si>
  <si>
    <t>16</t>
  </si>
  <si>
    <t>3</t>
  </si>
  <si>
    <t>202,000.00</t>
  </si>
  <si>
    <t>4,791.91</t>
  </si>
  <si>
    <t>197,208.09</t>
  </si>
  <si>
    <t>583,734.74</t>
  </si>
  <si>
    <t>20</t>
  </si>
  <si>
    <t>1</t>
  </si>
  <si>
    <t>342,702.46</t>
  </si>
  <si>
    <t>169,764.37</t>
  </si>
  <si>
    <t>172,938.09</t>
  </si>
  <si>
    <t xml:space="preserve">       Financial Management Service, Treasury</t>
  </si>
  <si>
    <t>18</t>
  </si>
  <si>
    <t>0.34</t>
  </si>
  <si>
    <t xml:space="preserve">       Centers For Medicare And Medicaid Services, Health And Human Services</t>
  </si>
  <si>
    <t>75</t>
  </si>
  <si>
    <t>5</t>
  </si>
  <si>
    <t>377,021.32</t>
  </si>
  <si>
    <t>66,397.75</t>
  </si>
  <si>
    <t>310,623.57</t>
  </si>
  <si>
    <t xml:space="preserve">       Administration For Children And Families</t>
  </si>
  <si>
    <t>3,082,231.00</t>
  </si>
  <si>
    <t>1,120,629.68</t>
  </si>
  <si>
    <t>1,961,601.32</t>
  </si>
  <si>
    <t>6,687,892.22</t>
  </si>
  <si>
    <t>4,468,442.68</t>
  </si>
  <si>
    <t>2,219,449.54</t>
  </si>
  <si>
    <t>-1,516,801.99</t>
  </si>
  <si>
    <t>1,032,953.03</t>
  </si>
  <si>
    <t>-2,549,755.02</t>
  </si>
  <si>
    <t>-3,576,988.44</t>
  </si>
  <si>
    <t>-752,878.46</t>
  </si>
  <si>
    <t>-2,824,109.98</t>
  </si>
  <si>
    <t>-15,775,450.60</t>
  </si>
  <si>
    <t>-9,238,765.91</t>
  </si>
  <si>
    <t>-6,536,684.69</t>
  </si>
  <si>
    <t>8,958,691.34</t>
  </si>
  <si>
    <t>-8,958,691.34</t>
  </si>
  <si>
    <t>0036</t>
  </si>
  <si>
    <t>4,564,701.60</t>
  </si>
  <si>
    <t>8,000,000.00</t>
  </si>
  <si>
    <t>144,239.00</t>
  </si>
  <si>
    <t>5,002,641.82</t>
  </si>
  <si>
    <t>7,706,298.78</t>
  </si>
  <si>
    <t xml:space="preserve">             General Services Administration</t>
  </si>
  <si>
    <t>47</t>
  </si>
  <si>
    <t>954,668.71</t>
  </si>
  <si>
    <t>-144,239.00</t>
  </si>
  <si>
    <t>616,495.99</t>
  </si>
  <si>
    <t>193,933.72</t>
  </si>
  <si>
    <t>-115,861.92</t>
  </si>
  <si>
    <t>115,861.92</t>
  </si>
  <si>
    <t>-3,282,120.22</t>
  </si>
  <si>
    <t>3,195,921.38</t>
  </si>
  <si>
    <t>-6,478,041.60</t>
  </si>
  <si>
    <t>-113,018.85</t>
  </si>
  <si>
    <t>-38,628.06</t>
  </si>
  <si>
    <t>-74,390.79</t>
  </si>
  <si>
    <t>-2,124,231.24</t>
  </si>
  <si>
    <t>-660,569.21</t>
  </si>
  <si>
    <t>-1,463,662.03</t>
  </si>
  <si>
    <t>5,619,137.81</t>
  </si>
  <si>
    <t>2,380,862.19</t>
  </si>
  <si>
    <t>2014-2015</t>
  </si>
  <si>
    <t>0037</t>
  </si>
  <si>
    <t>800,000.00</t>
  </si>
  <si>
    <t>2013-2014</t>
  </si>
  <si>
    <t>739,159.00</t>
  </si>
  <si>
    <t>488,000.00</t>
  </si>
  <si>
    <t>2011-2012</t>
  </si>
  <si>
    <t>998,000.00</t>
  </si>
  <si>
    <t>2010-2011</t>
  </si>
  <si>
    <t>642,475.00</t>
  </si>
  <si>
    <t>-2,928,475.00</t>
  </si>
  <si>
    <t>-3,667,634.00</t>
  </si>
  <si>
    <t>-739,159.00</t>
  </si>
  <si>
    <t>60,841.00</t>
  </si>
  <si>
    <t>-800,000.00</t>
  </si>
  <si>
    <t>Special Fund Accounts</t>
  </si>
  <si>
    <t xml:space="preserve"> Spectrum Relocation Fund, Executive</t>
  </si>
  <si>
    <t>5512</t>
  </si>
  <si>
    <t>5,367,540,239.78</t>
  </si>
  <si>
    <t>11,328,223.34</t>
  </si>
  <si>
    <t>5,378,868,463.12</t>
  </si>
  <si>
    <t>-5,367,540,239.78</t>
  </si>
  <si>
    <t>-5,378,868,463.12</t>
  </si>
  <si>
    <t xml:space="preserve">       Total, Unanticipated Needs</t>
  </si>
  <si>
    <t>10,800,000.00</t>
  </si>
  <si>
    <t>14,577,829.15</t>
  </si>
  <si>
    <t>7,550,394.19</t>
  </si>
  <si>
    <t>Presidential Transition</t>
  </si>
  <si>
    <t>0108</t>
  </si>
  <si>
    <t>565,503.65</t>
  </si>
  <si>
    <t>39,056.06</t>
  </si>
  <si>
    <t>526,447.59</t>
  </si>
  <si>
    <t>-357,526.07</t>
  </si>
  <si>
    <t>-207,977.58</t>
  </si>
  <si>
    <t>-39,056.06</t>
  </si>
  <si>
    <t xml:space="preserve">       Total, Presidential Transition</t>
  </si>
  <si>
    <t>Deductions For Offsetting Receipts</t>
  </si>
  <si>
    <t xml:space="preserve">       Proprietary Receipts From The Public</t>
  </si>
  <si>
    <t>-209,249.66</t>
  </si>
  <si>
    <t xml:space="preserve">       Total, Executive Office Of The President</t>
  </si>
  <si>
    <t>386,830,565.57</t>
  </si>
  <si>
    <t>12,052,949.04</t>
  </si>
  <si>
    <t>373,278,155.21</t>
  </si>
  <si>
    <t>25,605,359.40</t>
  </si>
  <si>
    <t xml:space="preserve"> Compensation Of The President, Executive</t>
  </si>
  <si>
    <t xml:space="preserve"> Salaries And Expenses, The White House, Executive</t>
  </si>
  <si>
    <t xml:space="preserve"> Operating Expenses, Executive Residence At The White House, Executive</t>
  </si>
  <si>
    <t xml:space="preserve"> Reimbursable Expenses, Executive Residence At The White House, Executive</t>
  </si>
  <si>
    <t xml:space="preserve"> Operating Expenses, Official Residence Of The Vice President, Executive</t>
  </si>
  <si>
    <t xml:space="preserve"> Salaries And Expenses, Council Of Economic Advisers, Executive</t>
  </si>
  <si>
    <t xml:space="preserve"> Council On Environmental Quality And Office Of Environmental Quality, Executive</t>
  </si>
  <si>
    <t xml:space="preserve"> Office Of Environmental Quality Management Fund, Council On Environmental Quality And Office Of Environmental Quality, Executive</t>
  </si>
  <si>
    <t xml:space="preserve"> Salaries And Expenses, National Security Council, Executive</t>
  </si>
  <si>
    <t xml:space="preserve"> Salaries And Expenses, Office Of Management And Budget, Executive</t>
  </si>
  <si>
    <t xml:space="preserve"> Salaries And Expenses, Office Of National Drug Control Policy, Executive</t>
  </si>
  <si>
    <t xml:space="preserve"> Gifts And Donations, The White House Conference On Drug Abuse And Control, Executive</t>
  </si>
  <si>
    <t xml:space="preserve"> Office Of Science And Technology Policy, Executive</t>
  </si>
  <si>
    <t xml:space="preserve"> Salaries And Expenses, Office Of The United States Trade Representative, Executive</t>
  </si>
  <si>
    <t xml:space="preserve"> Data-Driven Innovation, Funds Appropriated To The President, Executive</t>
  </si>
  <si>
    <t xml:space="preserve"> Partnership Fund For Program Integrity Innovation, Funds Appropriated To The President, , Executive</t>
  </si>
  <si>
    <t xml:space="preserve">       Treasury</t>
  </si>
  <si>
    <t xml:space="preserve"> Information Technology Oversight And Reform, Funds Appropriated To The President, Executive</t>
  </si>
  <si>
    <t xml:space="preserve"> Unanticipated Needs, Executive</t>
  </si>
  <si>
    <t xml:space="preserve"> Presidential Transition Administrative Support, Executive</t>
  </si>
  <si>
    <t xml:space="preserve"> Total, Special Assistance To The President And The Official Residence Of The Vice President</t>
  </si>
  <si>
    <t>Management Funds</t>
  </si>
  <si>
    <t xml:space="preserve">       Intrabudgetary Transactions</t>
  </si>
  <si>
    <t xml:space="preserve">       Total, Offseting Receipts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</si>
</sst>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quot;$&quot;* #,##0.0_);_(&quot;$&quot;* \(#,##0.0\);_(&quot;$&quot;*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409]dddd\,\ mmmm\ dd\,\ yyyy"/>
    <numFmt numFmtId="172" formatCode="[$-409]h:mm:ss\ AM/PM"/>
    <numFmt numFmtId="173" formatCode="yyyy"/>
    <numFmt numFmtId="174" formatCode="0.0"/>
  </numFmts>
  <fonts count="54">
    <font>
      <sz val="10"/>
      <name val="Arial"/>
      <family val="0"/>
    </font>
    <font>
      <sz val="7"/>
      <name val="Arial Narrow"/>
      <family val="2"/>
    </font>
    <font>
      <vertAlign val="superscript"/>
      <sz val="7"/>
      <name val="Arial Narrow"/>
      <family val="2"/>
    </font>
    <font>
      <sz val="8"/>
      <name val="Arial"/>
      <family val="0"/>
    </font>
    <font>
      <u val="single"/>
      <sz val="10"/>
      <color indexed="12"/>
      <name val="Arial"/>
      <family val="0"/>
    </font>
    <font>
      <u val="single"/>
      <sz val="10"/>
      <color indexed="36"/>
      <name val="Arial"/>
      <family val="0"/>
    </font>
    <font>
      <sz val="6"/>
      <name val="Arial Narrow"/>
      <family val="2"/>
    </font>
    <font>
      <b/>
      <sz val="12"/>
      <name val="Arial"/>
      <family val="2"/>
    </font>
    <font>
      <b/>
      <sz val="8"/>
      <name val="Arial"/>
      <family val="2"/>
    </font>
    <font>
      <sz val="8"/>
      <name val="Wingdings"/>
      <family val="0"/>
    </font>
    <font>
      <b/>
      <sz val="13"/>
      <name val="Arial"/>
      <family val="2"/>
    </font>
    <font>
      <sz val="5"/>
      <name val="Arial"/>
      <family val="2"/>
    </font>
    <font>
      <sz val="10"/>
      <name val="Arial Narrow"/>
      <family val="2"/>
    </font>
    <font>
      <sz val="10"/>
      <color indexed="8"/>
      <name val="Arial"/>
      <family val="0"/>
    </font>
    <font>
      <sz val="7"/>
      <color indexed="8"/>
      <name val="Arial Narrow"/>
      <family val="2"/>
    </font>
    <font>
      <b/>
      <sz val="11"/>
      <name val="Arial"/>
      <family val="2"/>
    </font>
    <font>
      <b/>
      <sz val="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7.35"/>
      <color indexed="8"/>
      <name val="Arial"/>
      <family val="2"/>
    </font>
    <font>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style="thin"/>
    </border>
    <border>
      <left style="thin"/>
      <right style="thin"/>
      <top style="thin"/>
      <bottom style="double"/>
    </border>
    <border>
      <left style="thin"/>
      <right style="thin"/>
      <top>
        <color indexed="63"/>
      </top>
      <bottom style="thin"/>
    </border>
    <border>
      <left>
        <color indexed="63"/>
      </left>
      <right style="medium"/>
      <top style="medium"/>
      <bottom style="thin"/>
    </border>
    <border>
      <left style="thin">
        <color indexed="8"/>
      </left>
      <right style="thin">
        <color indexed="8"/>
      </right>
      <top style="thin">
        <color indexed="8"/>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thick"/>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9">
    <xf numFmtId="0" fontId="0" fillId="0" borderId="0" xfId="0" applyAlignment="1">
      <alignment/>
    </xf>
    <xf numFmtId="49" fontId="1" fillId="0" borderId="0" xfId="0" applyNumberFormat="1" applyFont="1" applyAlignment="1">
      <alignmen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wrapText="1"/>
    </xf>
    <xf numFmtId="49" fontId="1" fillId="0" borderId="0" xfId="0" applyNumberFormat="1" applyFont="1" applyAlignment="1">
      <alignment horizontal="center"/>
    </xf>
    <xf numFmtId="49" fontId="1" fillId="0" borderId="0" xfId="0" applyNumberFormat="1" applyFont="1" applyBorder="1" applyAlignment="1">
      <alignment/>
    </xf>
    <xf numFmtId="49" fontId="1" fillId="0" borderId="11" xfId="0" applyNumberFormat="1" applyFont="1" applyBorder="1" applyAlignment="1">
      <alignment/>
    </xf>
    <xf numFmtId="49" fontId="1" fillId="33" borderId="0" xfId="0" applyNumberFormat="1" applyFont="1" applyFill="1" applyAlignment="1">
      <alignment horizontal="left"/>
    </xf>
    <xf numFmtId="49" fontId="1" fillId="0" borderId="0" xfId="0" applyNumberFormat="1" applyFont="1" applyBorder="1" applyAlignment="1">
      <alignment horizontal="center" vertical="center"/>
    </xf>
    <xf numFmtId="49" fontId="1" fillId="0" borderId="0" xfId="0" applyNumberFormat="1" applyFont="1" applyBorder="1" applyAlignment="1">
      <alignment horizontal="right" vertical="center"/>
    </xf>
    <xf numFmtId="49" fontId="6" fillId="0" borderId="0" xfId="0" applyNumberFormat="1" applyFont="1" applyAlignment="1">
      <alignment wrapText="1"/>
    </xf>
    <xf numFmtId="49" fontId="6" fillId="0" borderId="0" xfId="0" applyNumberFormat="1" applyFont="1" applyAlignment="1">
      <alignment horizontal="center"/>
    </xf>
    <xf numFmtId="49" fontId="6" fillId="0" borderId="0" xfId="0" applyNumberFormat="1" applyFont="1" applyAlignment="1">
      <alignment horizontal="right"/>
    </xf>
    <xf numFmtId="49" fontId="6" fillId="0" borderId="0" xfId="0" applyNumberFormat="1" applyFont="1" applyAlignment="1">
      <alignment/>
    </xf>
    <xf numFmtId="49" fontId="6" fillId="0" borderId="12" xfId="0" applyNumberFormat="1" applyFont="1" applyBorder="1" applyAlignment="1">
      <alignment horizontal="center" vertical="center" wrapText="1"/>
    </xf>
    <xf numFmtId="49" fontId="1" fillId="0" borderId="0" xfId="0" applyNumberFormat="1" applyFont="1" applyAlignment="1">
      <alignment/>
    </xf>
    <xf numFmtId="49" fontId="1" fillId="0" borderId="10" xfId="0" applyNumberFormat="1" applyFont="1" applyBorder="1" applyAlignment="1">
      <alignment horizontal="center" vertical="center"/>
    </xf>
    <xf numFmtId="49" fontId="1" fillId="0" borderId="11" xfId="0" applyNumberFormat="1" applyFont="1" applyBorder="1" applyAlignment="1">
      <alignment/>
    </xf>
    <xf numFmtId="49" fontId="1" fillId="0" borderId="0" xfId="0" applyNumberFormat="1" applyFont="1" applyBorder="1" applyAlignment="1">
      <alignment/>
    </xf>
    <xf numFmtId="49" fontId="6" fillId="0" borderId="12" xfId="0" applyNumberFormat="1" applyFont="1" applyBorder="1" applyAlignment="1">
      <alignment horizontal="center" vertical="center"/>
    </xf>
    <xf numFmtId="49" fontId="6" fillId="0" borderId="11" xfId="0" applyNumberFormat="1" applyFont="1" applyBorder="1" applyAlignment="1">
      <alignment/>
    </xf>
    <xf numFmtId="49" fontId="1" fillId="33" borderId="0" xfId="0" applyNumberFormat="1" applyFont="1" applyFill="1" applyAlignment="1">
      <alignment horizontal="center"/>
    </xf>
    <xf numFmtId="49" fontId="1" fillId="0" borderId="11" xfId="0" applyNumberFormat="1" applyFont="1" applyBorder="1" applyAlignment="1">
      <alignment horizontal="center"/>
    </xf>
    <xf numFmtId="49" fontId="1" fillId="0" borderId="11" xfId="0" applyNumberFormat="1" applyFont="1" applyBorder="1" applyAlignment="1">
      <alignment horizontal="center" wrapText="1"/>
    </xf>
    <xf numFmtId="49" fontId="1" fillId="0" borderId="0" xfId="0" applyNumberFormat="1" applyFont="1" applyBorder="1" applyAlignment="1">
      <alignment horizontal="center"/>
    </xf>
    <xf numFmtId="49" fontId="6" fillId="0" borderId="11" xfId="0" applyNumberFormat="1" applyFont="1" applyBorder="1" applyAlignment="1">
      <alignment horizontal="center"/>
    </xf>
    <xf numFmtId="0" fontId="7" fillId="0" borderId="0" xfId="0" applyFont="1" applyAlignment="1">
      <alignment/>
    </xf>
    <xf numFmtId="49" fontId="6" fillId="0" borderId="13" xfId="0" applyNumberFormat="1" applyFont="1" applyBorder="1" applyAlignment="1">
      <alignment horizontal="center"/>
    </xf>
    <xf numFmtId="0" fontId="3"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14" xfId="0" applyFont="1" applyBorder="1" applyAlignment="1">
      <alignment/>
    </xf>
    <xf numFmtId="0" fontId="3" fillId="0" borderId="15" xfId="0" applyFont="1" applyBorder="1" applyAlignment="1">
      <alignment vertical="center"/>
    </xf>
    <xf numFmtId="170" fontId="3" fillId="0" borderId="0" xfId="0" applyNumberFormat="1" applyFont="1" applyBorder="1" applyAlignment="1">
      <alignment horizontal="center" vertical="center"/>
    </xf>
    <xf numFmtId="170" fontId="3" fillId="0" borderId="16" xfId="0" applyNumberFormat="1" applyFont="1" applyBorder="1" applyAlignment="1">
      <alignment horizontal="center" vertical="center"/>
    </xf>
    <xf numFmtId="0" fontId="3" fillId="0" borderId="17" xfId="0" applyFont="1" applyBorder="1" applyAlignment="1">
      <alignment vertical="center"/>
    </xf>
    <xf numFmtId="170" fontId="3" fillId="0" borderId="18" xfId="0" applyNumberFormat="1" applyFont="1" applyBorder="1" applyAlignment="1">
      <alignment horizontal="center" vertical="center"/>
    </xf>
    <xf numFmtId="170" fontId="3" fillId="0" borderId="19" xfId="0" applyNumberFormat="1" applyFont="1" applyBorder="1" applyAlignment="1">
      <alignment horizontal="center" vertical="center"/>
    </xf>
    <xf numFmtId="0" fontId="9"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left"/>
    </xf>
    <xf numFmtId="0" fontId="3" fillId="0" borderId="20" xfId="0" applyFont="1" applyBorder="1" applyAlignment="1">
      <alignment horizontal="left"/>
    </xf>
    <xf numFmtId="0" fontId="3" fillId="0" borderId="20" xfId="0" applyFont="1" applyBorder="1" applyAlignment="1">
      <alignment horizontal="center"/>
    </xf>
    <xf numFmtId="0" fontId="3" fillId="0" borderId="20" xfId="0" applyFont="1" applyBorder="1" applyAlignment="1">
      <alignment/>
    </xf>
    <xf numFmtId="0" fontId="3" fillId="0" borderId="21" xfId="0" applyFont="1" applyBorder="1" applyAlignment="1">
      <alignment horizontal="center"/>
    </xf>
    <xf numFmtId="170" fontId="3" fillId="0" borderId="0" xfId="0" applyNumberFormat="1" applyFont="1" applyAlignment="1">
      <alignment horizontal="right"/>
    </xf>
    <xf numFmtId="170" fontId="3" fillId="0" borderId="22" xfId="0" applyNumberFormat="1" applyFont="1" applyBorder="1" applyAlignment="1">
      <alignment horizontal="right"/>
    </xf>
    <xf numFmtId="0" fontId="8" fillId="0" borderId="0" xfId="0" applyFont="1" applyAlignment="1">
      <alignment horizontal="center"/>
    </xf>
    <xf numFmtId="0" fontId="3" fillId="0" borderId="0" xfId="0" applyFont="1" applyBorder="1" applyAlignment="1">
      <alignment/>
    </xf>
    <xf numFmtId="170" fontId="3" fillId="0" borderId="0" xfId="0" applyNumberFormat="1" applyFont="1" applyAlignment="1">
      <alignment/>
    </xf>
    <xf numFmtId="0" fontId="3" fillId="0" borderId="18" xfId="0" applyFont="1" applyBorder="1" applyAlignment="1">
      <alignment/>
    </xf>
    <xf numFmtId="0" fontId="3" fillId="0" borderId="18" xfId="0" applyFont="1" applyBorder="1" applyAlignment="1">
      <alignment horizontal="center"/>
    </xf>
    <xf numFmtId="0" fontId="3" fillId="0" borderId="23" xfId="0" applyFont="1" applyBorder="1" applyAlignment="1">
      <alignment horizontal="center"/>
    </xf>
    <xf numFmtId="170" fontId="3" fillId="0" borderId="20" xfId="0" applyNumberFormat="1" applyFont="1" applyBorder="1" applyAlignment="1">
      <alignment horizontal="right"/>
    </xf>
    <xf numFmtId="3" fontId="3" fillId="0" borderId="18" xfId="0" applyNumberFormat="1" applyFont="1" applyBorder="1" applyAlignment="1">
      <alignment horizontal="center"/>
    </xf>
    <xf numFmtId="174" fontId="3" fillId="0" borderId="18" xfId="0" applyNumberFormat="1" applyFont="1" applyBorder="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10" fillId="0" borderId="0" xfId="0" applyFont="1" applyAlignment="1">
      <alignment/>
    </xf>
    <xf numFmtId="0" fontId="8" fillId="0" borderId="23" xfId="0" applyFont="1" applyBorder="1" applyAlignment="1">
      <alignment horizontal="center" vertical="center"/>
    </xf>
    <xf numFmtId="0" fontId="7" fillId="0" borderId="0" xfId="0" applyFont="1" applyAlignment="1">
      <alignment horizontal="left"/>
    </xf>
    <xf numFmtId="49" fontId="1" fillId="0" borderId="12"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3" fontId="3" fillId="0" borderId="0" xfId="0" applyNumberFormat="1" applyFont="1" applyAlignment="1">
      <alignment horizontal="right"/>
    </xf>
    <xf numFmtId="3" fontId="3" fillId="0" borderId="22" xfId="0" applyNumberFormat="1" applyFont="1" applyBorder="1" applyAlignment="1">
      <alignment horizontal="right"/>
    </xf>
    <xf numFmtId="3" fontId="3" fillId="0" borderId="0" xfId="0" applyNumberFormat="1" applyFont="1" applyFill="1" applyAlignment="1">
      <alignment horizontal="right"/>
    </xf>
    <xf numFmtId="3" fontId="3" fillId="0" borderId="20" xfId="0" applyNumberFormat="1" applyFont="1" applyFill="1" applyBorder="1" applyAlignment="1">
      <alignment horizontal="right"/>
    </xf>
    <xf numFmtId="3" fontId="3" fillId="0" borderId="20" xfId="0" applyNumberFormat="1" applyFont="1" applyBorder="1" applyAlignment="1">
      <alignment horizontal="right"/>
    </xf>
    <xf numFmtId="49" fontId="12" fillId="0" borderId="12" xfId="0" applyNumberFormat="1" applyFont="1" applyBorder="1" applyAlignment="1">
      <alignment horizontal="center" vertical="center" wrapText="1"/>
    </xf>
    <xf numFmtId="49" fontId="12" fillId="0" borderId="0" xfId="0" applyNumberFormat="1" applyFont="1" applyAlignment="1">
      <alignment/>
    </xf>
    <xf numFmtId="49" fontId="12" fillId="0" borderId="13" xfId="0" applyNumberFormat="1" applyFont="1" applyBorder="1" applyAlignment="1">
      <alignment horizontal="left" wrapText="1"/>
    </xf>
    <xf numFmtId="49" fontId="12" fillId="0" borderId="13" xfId="0" applyNumberFormat="1" applyFont="1" applyBorder="1" applyAlignment="1">
      <alignment horizontal="right" wrapText="1"/>
    </xf>
    <xf numFmtId="49" fontId="12" fillId="0" borderId="0" xfId="0" applyNumberFormat="1" applyFont="1" applyAlignment="1">
      <alignment horizontal="right" wrapText="1"/>
    </xf>
    <xf numFmtId="49" fontId="12" fillId="0" borderId="24" xfId="0" applyNumberFormat="1" applyFont="1" applyBorder="1" applyAlignment="1">
      <alignment horizontal="right" wrapText="1"/>
    </xf>
    <xf numFmtId="49" fontId="12" fillId="0" borderId="25" xfId="0" applyNumberFormat="1" applyFont="1" applyBorder="1" applyAlignment="1">
      <alignment horizontal="left" wrapText="1"/>
    </xf>
    <xf numFmtId="49" fontId="12" fillId="0" borderId="12" xfId="0" applyNumberFormat="1" applyFont="1" applyBorder="1" applyAlignment="1">
      <alignment horizontal="right" wrapText="1"/>
    </xf>
    <xf numFmtId="49" fontId="12" fillId="0" borderId="0" xfId="0" applyNumberFormat="1" applyFont="1" applyAlignment="1">
      <alignment horizontal="left" wrapText="1"/>
    </xf>
    <xf numFmtId="0" fontId="8" fillId="0" borderId="26" xfId="0" applyFont="1" applyBorder="1" applyAlignment="1">
      <alignment horizontal="center" vertical="center"/>
    </xf>
    <xf numFmtId="49" fontId="3" fillId="0" borderId="0" xfId="0" applyNumberFormat="1" applyFont="1" applyAlignment="1">
      <alignment horizontal="right"/>
    </xf>
    <xf numFmtId="49" fontId="3" fillId="0" borderId="0" xfId="0" applyNumberFormat="1" applyFont="1" applyAlignment="1">
      <alignment wrapText="1"/>
    </xf>
    <xf numFmtId="49" fontId="3" fillId="0" borderId="0" xfId="0" applyNumberFormat="1" applyFont="1" applyAlignment="1">
      <alignment/>
    </xf>
    <xf numFmtId="0" fontId="14" fillId="0" borderId="27" xfId="57" applyFont="1" applyFill="1" applyBorder="1" applyAlignment="1">
      <alignment/>
      <protection/>
    </xf>
    <xf numFmtId="0" fontId="1" fillId="0" borderId="0" xfId="0" applyFont="1" applyBorder="1" applyAlignment="1">
      <alignment vertical="top"/>
    </xf>
    <xf numFmtId="49" fontId="3" fillId="0" borderId="0" xfId="0" applyNumberFormat="1" applyFont="1" applyAlignment="1">
      <alignment horizontal="left"/>
    </xf>
    <xf numFmtId="0" fontId="1" fillId="0" borderId="0" xfId="0" applyFont="1" applyAlignment="1">
      <alignment vertical="top"/>
    </xf>
    <xf numFmtId="0" fontId="14" fillId="0" borderId="0" xfId="57" applyNumberFormat="1" applyFont="1" applyFill="1" applyBorder="1" applyAlignment="1">
      <alignment/>
      <protection/>
    </xf>
    <xf numFmtId="0" fontId="1" fillId="0" borderId="0" xfId="0" applyNumberFormat="1" applyFont="1" applyBorder="1" applyAlignment="1">
      <alignment vertical="top"/>
    </xf>
    <xf numFmtId="0" fontId="1" fillId="0" borderId="0" xfId="0" applyNumberFormat="1" applyFont="1" applyAlignment="1">
      <alignment/>
    </xf>
    <xf numFmtId="0" fontId="1" fillId="0" borderId="0" xfId="0" applyFont="1" applyBorder="1" applyAlignment="1">
      <alignment horizontal="left" vertical="top"/>
    </xf>
    <xf numFmtId="0" fontId="1" fillId="0" borderId="0" xfId="0" applyFont="1" applyAlignment="1">
      <alignment/>
    </xf>
    <xf numFmtId="0" fontId="1" fillId="0" borderId="0" xfId="0" applyNumberFormat="1" applyFont="1" applyBorder="1" applyAlignment="1">
      <alignment horizontal="left" vertical="top"/>
    </xf>
    <xf numFmtId="49" fontId="1" fillId="0" borderId="11" xfId="0" applyNumberFormat="1" applyFont="1" applyBorder="1" applyAlignment="1">
      <alignment horizontal="center" vertical="center" wrapText="1"/>
    </xf>
    <xf numFmtId="49" fontId="1" fillId="0" borderId="28" xfId="0" applyNumberFormat="1" applyFont="1" applyBorder="1" applyAlignment="1">
      <alignment/>
    </xf>
    <xf numFmtId="49" fontId="1" fillId="0" borderId="28" xfId="0" applyNumberFormat="1" applyFont="1" applyBorder="1" applyAlignment="1">
      <alignment horizontal="center"/>
    </xf>
    <xf numFmtId="49" fontId="1" fillId="0" borderId="28" xfId="0" applyNumberFormat="1" applyFont="1" applyBorder="1" applyAlignment="1">
      <alignment horizontal="center" wrapText="1"/>
    </xf>
    <xf numFmtId="49" fontId="1" fillId="0" borderId="28" xfId="0" applyNumberFormat="1" applyFont="1" applyBorder="1" applyAlignment="1">
      <alignment wrapText="1"/>
    </xf>
    <xf numFmtId="49" fontId="16" fillId="0" borderId="29" xfId="0" applyNumberFormat="1" applyFont="1" applyBorder="1" applyAlignment="1">
      <alignment horizontal="center" wrapText="1"/>
    </xf>
    <xf numFmtId="49" fontId="1" fillId="0" borderId="29" xfId="0" applyNumberFormat="1" applyFont="1" applyBorder="1" applyAlignment="1">
      <alignment horizontal="right"/>
    </xf>
    <xf numFmtId="49" fontId="1" fillId="0" borderId="29" xfId="0" applyNumberFormat="1" applyFont="1" applyBorder="1" applyAlignment="1">
      <alignment horizontal="center"/>
    </xf>
    <xf numFmtId="49" fontId="1" fillId="0" borderId="13" xfId="0" applyNumberFormat="1" applyFont="1" applyBorder="1" applyAlignment="1">
      <alignment horizontal="right"/>
    </xf>
    <xf numFmtId="49" fontId="1" fillId="0" borderId="29" xfId="0" applyNumberFormat="1" applyFont="1" applyBorder="1" applyAlignment="1">
      <alignment wrapText="1"/>
    </xf>
    <xf numFmtId="49" fontId="1" fillId="0" borderId="13" xfId="0" applyNumberFormat="1" applyFont="1" applyBorder="1" applyAlignment="1">
      <alignment wrapText="1"/>
    </xf>
    <xf numFmtId="49" fontId="1" fillId="0" borderId="0" xfId="0" applyNumberFormat="1" applyFont="1" applyAlignment="1">
      <alignment horizontal="right"/>
    </xf>
    <xf numFmtId="49" fontId="1" fillId="0" borderId="13" xfId="0" applyNumberFormat="1" applyFont="1" applyBorder="1" applyAlignment="1">
      <alignment horizontal="center"/>
    </xf>
    <xf numFmtId="49" fontId="1" fillId="0" borderId="29" xfId="0" applyNumberFormat="1" applyFont="1" applyBorder="1" applyAlignment="1">
      <alignment horizontal="left" wrapText="1"/>
    </xf>
    <xf numFmtId="49" fontId="1" fillId="0" borderId="28" xfId="0" applyNumberFormat="1" applyFont="1" applyBorder="1" applyAlignment="1">
      <alignment horizontal="right"/>
    </xf>
    <xf numFmtId="49" fontId="1" fillId="0" borderId="11" xfId="0" applyNumberFormat="1" applyFont="1" applyBorder="1" applyAlignment="1">
      <alignment horizontal="right"/>
    </xf>
    <xf numFmtId="49" fontId="1" fillId="0" borderId="30" xfId="0" applyNumberFormat="1" applyFont="1" applyBorder="1" applyAlignment="1">
      <alignment horizontal="right"/>
    </xf>
    <xf numFmtId="49" fontId="1" fillId="0" borderId="30" xfId="0" applyNumberFormat="1" applyFont="1" applyBorder="1" applyAlignment="1">
      <alignment horizontal="center"/>
    </xf>
    <xf numFmtId="49" fontId="1" fillId="0" borderId="31" xfId="0" applyNumberFormat="1" applyFont="1" applyBorder="1" applyAlignment="1">
      <alignment horizontal="right"/>
    </xf>
    <xf numFmtId="49" fontId="1" fillId="0" borderId="0" xfId="0" applyNumberFormat="1" applyFont="1" applyBorder="1" applyAlignment="1">
      <alignment horizontal="right"/>
    </xf>
    <xf numFmtId="49" fontId="1" fillId="0" borderId="24" xfId="0" applyNumberFormat="1" applyFont="1" applyBorder="1" applyAlignment="1">
      <alignment horizontal="right"/>
    </xf>
    <xf numFmtId="49" fontId="1" fillId="0" borderId="0" xfId="0" applyNumberFormat="1" applyFont="1" applyAlignment="1">
      <alignment wrapText="1"/>
    </xf>
    <xf numFmtId="49" fontId="1" fillId="0" borderId="25" xfId="0" applyNumberFormat="1" applyFont="1" applyBorder="1" applyAlignment="1">
      <alignment horizontal="right"/>
    </xf>
    <xf numFmtId="49" fontId="1" fillId="0" borderId="1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1" fillId="0" borderId="12"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3" xfId="0" applyNumberFormat="1" applyFont="1" applyBorder="1" applyAlignment="1">
      <alignment horizontal="center" vertical="center" wrapText="1"/>
    </xf>
    <xf numFmtId="0" fontId="3" fillId="0" borderId="0" xfId="0" applyFont="1" applyAlignment="1">
      <alignment/>
    </xf>
    <xf numFmtId="0" fontId="3" fillId="0" borderId="0" xfId="0" applyFont="1" applyAlignment="1">
      <alignment vertical="top"/>
    </xf>
    <xf numFmtId="0" fontId="3" fillId="0" borderId="0" xfId="0" applyFont="1" applyAlignment="1">
      <alignment horizontal="left"/>
    </xf>
    <xf numFmtId="0" fontId="3" fillId="0" borderId="0" xfId="0" applyFont="1" applyAlignment="1">
      <alignment/>
    </xf>
    <xf numFmtId="0" fontId="11" fillId="0" borderId="0" xfId="0" applyFont="1" applyAlignment="1">
      <alignment horizontal="left"/>
    </xf>
    <xf numFmtId="49" fontId="15" fillId="0" borderId="34" xfId="0" applyNumberFormat="1" applyFont="1" applyBorder="1" applyAlignment="1">
      <alignment horizontal="center"/>
    </xf>
    <xf numFmtId="0" fontId="15" fillId="0" borderId="34" xfId="0" applyFont="1" applyBorder="1" applyAlignment="1">
      <alignment horizontal="center"/>
    </xf>
    <xf numFmtId="0" fontId="1" fillId="0" borderId="15" xfId="0" applyFont="1" applyBorder="1" applyAlignment="1">
      <alignment vertical="center" wrapText="1"/>
    </xf>
    <xf numFmtId="0" fontId="1" fillId="0" borderId="10" xfId="0" applyFont="1" applyBorder="1" applyAlignment="1">
      <alignment horizontal="right" vertical="center"/>
    </xf>
    <xf numFmtId="0" fontId="1" fillId="0" borderId="10" xfId="0" applyFont="1" applyBorder="1" applyAlignment="1">
      <alignment horizontal="center" vertical="center"/>
    </xf>
    <xf numFmtId="4" fontId="1" fillId="0" borderId="10" xfId="0" applyNumberFormat="1" applyFont="1" applyBorder="1" applyAlignment="1">
      <alignment horizontal="right" vertical="center"/>
    </xf>
    <xf numFmtId="49" fontId="1" fillId="0" borderId="25" xfId="0" applyNumberFormat="1" applyFont="1" applyBorder="1" applyAlignment="1">
      <alignment horizontal="center"/>
    </xf>
    <xf numFmtId="49" fontId="1" fillId="0" borderId="24" xfId="0" applyNumberFormat="1" applyFont="1" applyBorder="1" applyAlignment="1">
      <alignment horizontal="center"/>
    </xf>
    <xf numFmtId="0" fontId="1" fillId="0" borderId="25" xfId="0" applyFont="1" applyBorder="1" applyAlignment="1">
      <alignment horizontal="right" vertical="center"/>
    </xf>
    <xf numFmtId="0" fontId="1" fillId="0" borderId="25"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65"/>
          <c:w val="0.7655"/>
          <c:h val="0.92675"/>
        </c:manualLayout>
      </c:layout>
      <c:barChart>
        <c:barDir val="col"/>
        <c:grouping val="clustered"/>
        <c:varyColors val="0"/>
        <c:ser>
          <c:idx val="0"/>
          <c:order val="0"/>
          <c:tx>
            <c:v>Receipts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Sheet5!$B$10:$C$10</c:f>
              <c:strCache/>
            </c:strRef>
          </c:cat>
          <c:val>
            <c:numRef>
              <c:f>Sheet5!$B$11:$C$11</c:f>
              <c:numCache/>
            </c:numRef>
          </c:val>
        </c:ser>
        <c:ser>
          <c:idx val="1"/>
          <c:order val="1"/>
          <c:tx>
            <c:v>Outlays</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Sheet5!$B$10:$C$10</c:f>
              <c:strCache/>
            </c:strRef>
          </c:cat>
          <c:val>
            <c:numRef>
              <c:f>Sheet5!$B$12:$C$12</c:f>
              <c:numCache/>
            </c:numRef>
          </c:val>
        </c:ser>
        <c:ser>
          <c:idx val="2"/>
          <c:order val="2"/>
          <c:tx>
            <c:v>Surplus or Deficit</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Sheet5!$B$10:$C$10</c:f>
              <c:strCache/>
            </c:strRef>
          </c:cat>
          <c:val>
            <c:numRef>
              <c:f>Sheet5!$B$13:$C$13</c:f>
              <c:numCache/>
            </c:numRef>
          </c:val>
        </c:ser>
        <c:axId val="34115050"/>
        <c:axId val="38599995"/>
      </c:barChart>
      <c:catAx>
        <c:axId val="34115050"/>
        <c:scaling>
          <c:orientation val="minMax"/>
        </c:scaling>
        <c:axPos val="b"/>
        <c:delete val="0"/>
        <c:numFmt formatCode="General" sourceLinked="1"/>
        <c:majorTickMark val="none"/>
        <c:minorTickMark val="none"/>
        <c:tickLblPos val="low"/>
        <c:spPr>
          <a:ln w="3175">
            <a:solidFill>
              <a:srgbClr val="000000"/>
            </a:solidFill>
          </a:ln>
        </c:spPr>
        <c:crossAx val="38599995"/>
        <c:crosses val="autoZero"/>
        <c:auto val="1"/>
        <c:lblOffset val="100"/>
        <c:tickLblSkip val="1"/>
        <c:noMultiLvlLbl val="0"/>
      </c:catAx>
      <c:valAx>
        <c:axId val="38599995"/>
        <c:scaling>
          <c:orientation val="minMax"/>
        </c:scaling>
        <c:axPos val="l"/>
        <c:delete val="0"/>
        <c:numFmt formatCode="#,##0" sourceLinked="0"/>
        <c:majorTickMark val="out"/>
        <c:minorTickMark val="none"/>
        <c:tickLblPos val="nextTo"/>
        <c:spPr>
          <a:ln w="3175">
            <a:solidFill>
              <a:srgbClr val="000000"/>
            </a:solidFill>
          </a:ln>
        </c:spPr>
        <c:crossAx val="34115050"/>
        <c:crossesAt val="1"/>
        <c:crossBetween val="between"/>
        <c:dispUnits/>
      </c:valAx>
      <c:spPr>
        <a:noFill/>
        <a:ln w="3175">
          <a:solidFill>
            <a:srgbClr val="000000"/>
          </a:solidFill>
        </a:ln>
      </c:spPr>
    </c:plotArea>
    <c:legend>
      <c:legendPos val="r"/>
      <c:layout>
        <c:manualLayout>
          <c:xMode val="edge"/>
          <c:yMode val="edge"/>
          <c:x val="0.8045"/>
          <c:y val="0.07325"/>
          <c:w val="0.1955"/>
          <c:h val="0.28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5"/>
      <c:hPercent val="80"/>
      <c:rotY val="0"/>
      <c:depthPercent val="100"/>
      <c:rAngAx val="1"/>
    </c:view3D>
    <c:plotArea>
      <c:layout>
        <c:manualLayout>
          <c:xMode val="edge"/>
          <c:yMode val="edge"/>
          <c:x val="0.101"/>
          <c:y val="0.10075"/>
          <c:w val="0.7225"/>
          <c:h val="0.81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3366"/>
              </a:solidFill>
              <a:ln w="12700">
                <a:solidFill>
                  <a:srgbClr val="000000"/>
                </a:solidFill>
              </a:ln>
            </c:spPr>
          </c:dPt>
          <c:dPt>
            <c:idx val="1"/>
            <c:spPr>
              <a:solidFill>
                <a:srgbClr val="9999FF"/>
              </a:solidFill>
              <a:ln w="12700">
                <a:solidFill>
                  <a:srgbClr val="000000"/>
                </a:solidFill>
              </a:ln>
            </c:spPr>
          </c:dPt>
          <c:dPt>
            <c:idx val="2"/>
            <c:spPr>
              <a:solidFill>
                <a:srgbClr val="660066"/>
              </a:solidFill>
              <a:ln w="12700">
                <a:solidFill>
                  <a:srgbClr val="000000"/>
                </a:solidFill>
              </a:ln>
            </c:spPr>
          </c:dPt>
          <c:dPt>
            <c:idx val="3"/>
            <c:spPr>
              <a:solidFill>
                <a:srgbClr val="CCFFFF"/>
              </a:solidFill>
              <a:ln w="12700">
                <a:solidFill>
                  <a:srgbClr val="000000"/>
                </a:solidFill>
              </a:ln>
            </c:spPr>
          </c:dPt>
          <c:dPt>
            <c:idx val="4"/>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(Sheet5!$G$44,Sheet5!$G$58,Sheet5!$G$52,Sheet5!$G$43,Sheet5!$G$51)</c:f>
              <c:strCache/>
            </c:strRef>
          </c:cat>
          <c:val>
            <c:numRef>
              <c:f>(Sheet5!$B$44,Sheet5!$B$58,Sheet5!$B$52,Sheet5!$B$43,Sheet5!$B$51)</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5"/>
      <c:hPercent val="80"/>
      <c:rotY val="0"/>
      <c:depthPercent val="100"/>
      <c:rAngAx val="1"/>
    </c:view3D>
    <c:plotArea>
      <c:layout>
        <c:manualLayout>
          <c:xMode val="edge"/>
          <c:yMode val="edge"/>
          <c:x val="0.20525"/>
          <c:y val="0.024"/>
          <c:w val="0.642"/>
          <c:h val="0.865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dLblPos val="inEnd"/>
            <c:showLegendKey val="0"/>
            <c:showVal val="0"/>
            <c:showBubbleSize val="0"/>
            <c:showCatName val="1"/>
            <c:showSerName val="0"/>
            <c:showLeaderLines val="1"/>
            <c:showPercent val="1"/>
          </c:dLbls>
          <c:cat>
            <c:strRef>
              <c:f>(Sheet5!$I$108,Sheet5!$G$116,Sheet5!$I$107,Sheet5!$I$114,Sheet5!$I$106,Sheet5!$I$110,Sheet5!$I$97,Sheet5!$I$109)</c:f>
              <c:strCache/>
            </c:strRef>
          </c:cat>
          <c:val>
            <c:numRef>
              <c:f>(Sheet5!$B$108,Sheet5!$H$116,Sheet5!$B$107,Sheet5!$B$114,Sheet5!$B$106,Sheet5!$B$110,Sheet5!$B$97,Sheet5!$B$109)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104775</xdr:rowOff>
    </xdr:from>
    <xdr:to>
      <xdr:col>2</xdr:col>
      <xdr:colOff>514350</xdr:colOff>
      <xdr:row>6</xdr:row>
      <xdr:rowOff>76200</xdr:rowOff>
    </xdr:to>
    <xdr:pic>
      <xdr:nvPicPr>
        <xdr:cNvPr id="1" name="cmdRunMacro"/>
        <xdr:cNvPicPr preferRelativeResize="1">
          <a:picLocks noChangeAspect="1"/>
        </xdr:cNvPicPr>
      </xdr:nvPicPr>
      <xdr:blipFill>
        <a:blip r:embed="rId1"/>
        <a:stretch>
          <a:fillRect/>
        </a:stretch>
      </xdr:blipFill>
      <xdr:spPr>
        <a:xfrm>
          <a:off x="609600" y="523875"/>
          <a:ext cx="11239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123825</xdr:colOff>
      <xdr:row>7</xdr:row>
      <xdr:rowOff>257175</xdr:rowOff>
    </xdr:from>
    <xdr:to>
      <xdr:col>4</xdr:col>
      <xdr:colOff>419100</xdr:colOff>
      <xdr:row>7</xdr:row>
      <xdr:rowOff>2943225</xdr:rowOff>
    </xdr:to>
    <xdr:graphicFrame>
      <xdr:nvGraphicFramePr>
        <xdr:cNvPr id="1" name="Chart 1"/>
        <xdr:cNvGraphicFramePr/>
      </xdr:nvGraphicFramePr>
      <xdr:xfrm>
        <a:off x="123825" y="1381125"/>
        <a:ext cx="520065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21</xdr:row>
      <xdr:rowOff>38100</xdr:rowOff>
    </xdr:from>
    <xdr:to>
      <xdr:col>4</xdr:col>
      <xdr:colOff>742950</xdr:colOff>
      <xdr:row>21</xdr:row>
      <xdr:rowOff>3429000</xdr:rowOff>
    </xdr:to>
    <xdr:graphicFrame>
      <xdr:nvGraphicFramePr>
        <xdr:cNvPr id="2" name="Chart 2"/>
        <xdr:cNvGraphicFramePr/>
      </xdr:nvGraphicFramePr>
      <xdr:xfrm>
        <a:off x="0" y="8801100"/>
        <a:ext cx="5648325" cy="339090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0</xdr:col>
      <xdr:colOff>0</xdr:colOff>
      <xdr:row>70</xdr:row>
      <xdr:rowOff>19050</xdr:rowOff>
    </xdr:from>
    <xdr:to>
      <xdr:col>4</xdr:col>
      <xdr:colOff>742950</xdr:colOff>
      <xdr:row>74</xdr:row>
      <xdr:rowOff>47625</xdr:rowOff>
    </xdr:to>
    <xdr:graphicFrame>
      <xdr:nvGraphicFramePr>
        <xdr:cNvPr id="3" name="Chart 4"/>
        <xdr:cNvGraphicFramePr/>
      </xdr:nvGraphicFramePr>
      <xdr:xfrm>
        <a:off x="0" y="25431750"/>
        <a:ext cx="5648325" cy="28384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2:L161"/>
  <sheetViews>
    <sheetView zoomScale="145" zoomScaleNormal="145" zoomScalePageLayoutView="0" workbookViewId="0" topLeftCell="B1">
      <selection activeCell="C124" sqref="C124"/>
    </sheetView>
  </sheetViews>
  <sheetFormatPr defaultColWidth="9.140625" defaultRowHeight="12.75"/>
  <cols>
    <col min="1" max="1" width="9.140625" style="15" customWidth="1"/>
    <col min="2" max="4" width="9.140625" style="4" customWidth="1"/>
    <col min="5" max="16384" width="9.140625" style="1" customWidth="1"/>
  </cols>
  <sheetData>
    <row r="2" spans="1:3" ht="9">
      <c r="A2" s="7" t="s">
        <v>197</v>
      </c>
      <c r="B2" s="21"/>
      <c r="C2" s="21"/>
    </row>
    <row r="4" ht="11.25"/>
    <row r="5" ht="11.25"/>
    <row r="6" ht="11.25"/>
    <row r="7" ht="11.25"/>
    <row r="13" ht="9.75" thickBot="1"/>
    <row r="14" spans="1:12" ht="9.75" thickTop="1">
      <c r="A14" s="121" t="s">
        <v>201</v>
      </c>
      <c r="B14" s="121"/>
      <c r="C14" s="114" t="s">
        <v>213</v>
      </c>
      <c r="D14" s="114"/>
      <c r="E14" s="114"/>
      <c r="F14" s="114"/>
      <c r="G14" s="114" t="s">
        <v>219</v>
      </c>
      <c r="H14" s="114" t="s">
        <v>206</v>
      </c>
      <c r="I14" s="114" t="s">
        <v>207</v>
      </c>
      <c r="J14" s="114" t="s">
        <v>205</v>
      </c>
      <c r="K14" s="114" t="s">
        <v>208</v>
      </c>
      <c r="L14" s="114" t="s">
        <v>209</v>
      </c>
    </row>
    <row r="15" spans="1:12" ht="9">
      <c r="A15" s="116" t="s">
        <v>198</v>
      </c>
      <c r="B15" s="117" t="s">
        <v>202</v>
      </c>
      <c r="C15" s="115" t="s">
        <v>199</v>
      </c>
      <c r="D15" s="115"/>
      <c r="E15" s="115" t="s">
        <v>203</v>
      </c>
      <c r="F15" s="115" t="s">
        <v>204</v>
      </c>
      <c r="G15" s="115"/>
      <c r="H15" s="115"/>
      <c r="I15" s="115"/>
      <c r="J15" s="115"/>
      <c r="K15" s="115"/>
      <c r="L15" s="115"/>
    </row>
    <row r="16" spans="1:12" ht="9">
      <c r="A16" s="116"/>
      <c r="B16" s="118"/>
      <c r="C16" s="2" t="s">
        <v>200</v>
      </c>
      <c r="D16" s="2" t="s">
        <v>210</v>
      </c>
      <c r="E16" s="115"/>
      <c r="F16" s="115"/>
      <c r="G16" s="115"/>
      <c r="H16" s="115"/>
      <c r="I16" s="115"/>
      <c r="J16" s="115"/>
      <c r="K16" s="115"/>
      <c r="L16" s="115"/>
    </row>
    <row r="17" spans="1:12" ht="9">
      <c r="A17" s="17"/>
      <c r="B17" s="22"/>
      <c r="C17" s="23"/>
      <c r="D17" s="23"/>
      <c r="E17" s="3"/>
      <c r="F17" s="3"/>
      <c r="G17" s="3"/>
      <c r="H17" s="3"/>
      <c r="I17" s="3"/>
      <c r="J17" s="3"/>
      <c r="K17" s="3"/>
      <c r="L17" s="3"/>
    </row>
    <row r="20" spans="1:12" ht="45">
      <c r="A20" s="2" t="s">
        <v>211</v>
      </c>
      <c r="B20" s="2" t="s">
        <v>459</v>
      </c>
      <c r="C20" s="16" t="s">
        <v>212</v>
      </c>
      <c r="D20" s="2" t="s">
        <v>213</v>
      </c>
      <c r="E20" s="2" t="s">
        <v>214</v>
      </c>
      <c r="F20" s="2" t="s">
        <v>215</v>
      </c>
      <c r="G20" s="2" t="s">
        <v>216</v>
      </c>
      <c r="H20" s="2" t="s">
        <v>217</v>
      </c>
      <c r="I20" s="2" t="s">
        <v>460</v>
      </c>
      <c r="J20" s="2" t="s">
        <v>218</v>
      </c>
      <c r="K20" s="2" t="s">
        <v>221</v>
      </c>
      <c r="L20" s="2" t="s">
        <v>222</v>
      </c>
    </row>
    <row r="21" spans="1:12" ht="9">
      <c r="A21" s="17"/>
      <c r="B21" s="17"/>
      <c r="C21" s="22"/>
      <c r="D21" s="22"/>
      <c r="E21" s="22"/>
      <c r="F21" s="6"/>
      <c r="G21" s="6"/>
      <c r="H21" s="6"/>
      <c r="I21" s="6"/>
      <c r="J21" s="6"/>
      <c r="K21" s="6"/>
      <c r="L21" s="6"/>
    </row>
    <row r="22" spans="1:10" ht="9">
      <c r="A22" s="18"/>
      <c r="B22" s="24"/>
      <c r="C22" s="24"/>
      <c r="D22" s="24"/>
      <c r="E22" s="5"/>
      <c r="F22" s="5"/>
      <c r="G22" s="5"/>
      <c r="H22" s="5"/>
      <c r="I22" s="5"/>
      <c r="J22" s="5"/>
    </row>
    <row r="23" ht="9.75" thickBot="1"/>
    <row r="24" spans="1:7" ht="19.5" customHeight="1" thickTop="1">
      <c r="A24" s="19" t="s">
        <v>223</v>
      </c>
      <c r="B24" s="19" t="s">
        <v>224</v>
      </c>
      <c r="C24" s="14" t="s">
        <v>225</v>
      </c>
      <c r="E24" s="19" t="s">
        <v>223</v>
      </c>
      <c r="F24" s="19" t="s">
        <v>224</v>
      </c>
      <c r="G24" s="14" t="s">
        <v>125</v>
      </c>
    </row>
    <row r="25" spans="1:7" ht="9">
      <c r="A25" s="20"/>
      <c r="B25" s="25"/>
      <c r="C25" s="25"/>
      <c r="E25" s="20"/>
      <c r="F25" s="25"/>
      <c r="G25" s="25"/>
    </row>
    <row r="27" ht="9.75" thickBot="1"/>
    <row r="28" spans="1:5" ht="25.5" thickTop="1">
      <c r="A28" s="19" t="s">
        <v>233</v>
      </c>
      <c r="B28" s="14" t="s">
        <v>234</v>
      </c>
      <c r="C28" s="119" t="s">
        <v>235</v>
      </c>
      <c r="D28" s="120"/>
      <c r="E28" s="14" t="s">
        <v>236</v>
      </c>
    </row>
    <row r="29" spans="1:5" ht="9">
      <c r="A29" s="20"/>
      <c r="B29" s="25"/>
      <c r="C29" s="27"/>
      <c r="D29" s="22"/>
      <c r="E29" s="25"/>
    </row>
    <row r="31" ht="9.75" thickBot="1"/>
    <row r="32" spans="1:5" ht="42" thickTop="1">
      <c r="A32" s="19" t="s">
        <v>237</v>
      </c>
      <c r="B32" s="19" t="s">
        <v>238</v>
      </c>
      <c r="C32" s="14" t="s">
        <v>239</v>
      </c>
      <c r="D32" s="14" t="s">
        <v>240</v>
      </c>
      <c r="E32" s="14" t="s">
        <v>241</v>
      </c>
    </row>
    <row r="33" spans="1:5" ht="9">
      <c r="A33" s="17"/>
      <c r="B33" s="22"/>
      <c r="C33" s="22"/>
      <c r="D33" s="22"/>
      <c r="E33" s="6"/>
    </row>
    <row r="35" ht="9.75" thickBot="1"/>
    <row r="36" spans="1:8" ht="45.75" thickTop="1">
      <c r="A36" s="61" t="s">
        <v>198</v>
      </c>
      <c r="B36" s="61" t="s">
        <v>238</v>
      </c>
      <c r="C36" s="62" t="s">
        <v>297</v>
      </c>
      <c r="D36" s="61" t="s">
        <v>298</v>
      </c>
      <c r="E36" s="61" t="s">
        <v>299</v>
      </c>
      <c r="F36" s="61" t="s">
        <v>300</v>
      </c>
      <c r="G36" s="61" t="s">
        <v>301</v>
      </c>
      <c r="H36" s="62" t="s">
        <v>297</v>
      </c>
    </row>
    <row r="37" spans="1:8" ht="9">
      <c r="A37" s="17"/>
      <c r="B37" s="22"/>
      <c r="C37" s="22"/>
      <c r="D37" s="22"/>
      <c r="E37" s="6"/>
      <c r="F37" s="6"/>
      <c r="G37" s="6"/>
      <c r="H37" s="6"/>
    </row>
    <row r="39" ht="9.75" thickBot="1"/>
    <row r="40" spans="1:6" ht="36.75" thickTop="1">
      <c r="A40" s="62" t="s">
        <v>302</v>
      </c>
      <c r="B40" s="62" t="s">
        <v>303</v>
      </c>
      <c r="C40" s="62" t="s">
        <v>304</v>
      </c>
      <c r="D40" s="62" t="s">
        <v>305</v>
      </c>
      <c r="E40" s="62" t="s">
        <v>306</v>
      </c>
      <c r="F40" s="62" t="s">
        <v>307</v>
      </c>
    </row>
    <row r="41" spans="1:6" ht="9">
      <c r="A41" s="17"/>
      <c r="B41" s="22"/>
      <c r="C41" s="22"/>
      <c r="D41" s="22"/>
      <c r="E41" s="6"/>
      <c r="F41" s="6"/>
    </row>
    <row r="50" spans="1:5" ht="9">
      <c r="A50" s="81" t="s">
        <v>28</v>
      </c>
      <c r="B50" s="81" t="s">
        <v>286</v>
      </c>
      <c r="C50" s="81" t="s">
        <v>29</v>
      </c>
      <c r="E50" s="4"/>
    </row>
    <row r="51" spans="1:5" ht="9">
      <c r="A51" s="82" t="s">
        <v>268</v>
      </c>
      <c r="B51" s="82">
        <v>1</v>
      </c>
      <c r="C51" s="89" t="s">
        <v>361</v>
      </c>
      <c r="E51" s="4"/>
    </row>
    <row r="52" spans="1:5" ht="9">
      <c r="A52" s="82" t="s">
        <v>269</v>
      </c>
      <c r="B52" s="82">
        <v>2</v>
      </c>
      <c r="C52" s="84" t="s">
        <v>279</v>
      </c>
      <c r="E52" s="4"/>
    </row>
    <row r="53" spans="1:5" ht="9">
      <c r="A53" s="82" t="s">
        <v>270</v>
      </c>
      <c r="B53" s="82">
        <v>3</v>
      </c>
      <c r="C53" s="89" t="s">
        <v>461</v>
      </c>
      <c r="E53" s="4"/>
    </row>
    <row r="54" spans="1:5" ht="9">
      <c r="A54" s="82" t="s">
        <v>271</v>
      </c>
      <c r="B54" s="82">
        <v>4</v>
      </c>
      <c r="C54" s="84" t="s">
        <v>272</v>
      </c>
      <c r="E54" s="4"/>
    </row>
    <row r="55" spans="1:5" ht="9">
      <c r="A55" s="82" t="s">
        <v>273</v>
      </c>
      <c r="B55" s="82">
        <v>1</v>
      </c>
      <c r="C55" s="89" t="s">
        <v>359</v>
      </c>
      <c r="E55" s="4"/>
    </row>
    <row r="56" spans="1:5" ht="9">
      <c r="A56" s="82" t="s">
        <v>274</v>
      </c>
      <c r="B56" s="82">
        <v>2</v>
      </c>
      <c r="C56" s="84" t="s">
        <v>279</v>
      </c>
      <c r="E56" s="4"/>
    </row>
    <row r="57" spans="1:5" ht="9">
      <c r="A57" s="82" t="s">
        <v>275</v>
      </c>
      <c r="B57" s="82">
        <v>3</v>
      </c>
      <c r="C57" s="89" t="s">
        <v>461</v>
      </c>
      <c r="E57" s="4"/>
    </row>
    <row r="58" spans="1:5" ht="9">
      <c r="A58" s="82" t="s">
        <v>276</v>
      </c>
      <c r="B58" s="82">
        <v>4</v>
      </c>
      <c r="C58" s="84" t="s">
        <v>272</v>
      </c>
      <c r="E58" s="4"/>
    </row>
    <row r="59" spans="1:5" ht="9">
      <c r="A59" s="82" t="s">
        <v>277</v>
      </c>
      <c r="B59" s="82">
        <v>1</v>
      </c>
      <c r="C59" s="89" t="s">
        <v>361</v>
      </c>
      <c r="E59" s="4"/>
    </row>
    <row r="60" spans="1:5" ht="9">
      <c r="A60" s="82" t="s">
        <v>278</v>
      </c>
      <c r="B60" s="82">
        <v>2</v>
      </c>
      <c r="C60" s="84" t="s">
        <v>279</v>
      </c>
      <c r="E60" s="4"/>
    </row>
    <row r="61" spans="1:5" ht="9">
      <c r="A61" s="82" t="s">
        <v>280</v>
      </c>
      <c r="B61" s="82">
        <v>3</v>
      </c>
      <c r="C61" s="89" t="s">
        <v>360</v>
      </c>
      <c r="E61" s="4"/>
    </row>
    <row r="62" spans="1:5" ht="9">
      <c r="A62" s="82" t="s">
        <v>281</v>
      </c>
      <c r="B62" s="82">
        <v>4</v>
      </c>
      <c r="C62" s="84" t="s">
        <v>272</v>
      </c>
      <c r="E62" s="4"/>
    </row>
    <row r="63" spans="1:5" ht="9">
      <c r="A63" s="82" t="s">
        <v>282</v>
      </c>
      <c r="B63" s="82">
        <v>1</v>
      </c>
      <c r="C63" s="89" t="s">
        <v>361</v>
      </c>
      <c r="E63" s="4"/>
    </row>
    <row r="64" spans="1:5" ht="9">
      <c r="A64" s="82" t="s">
        <v>283</v>
      </c>
      <c r="B64" s="82">
        <v>2</v>
      </c>
      <c r="C64" s="84" t="s">
        <v>279</v>
      </c>
      <c r="E64" s="4"/>
    </row>
    <row r="65" spans="1:5" ht="9">
      <c r="A65" s="82" t="s">
        <v>284</v>
      </c>
      <c r="B65" s="82">
        <v>3</v>
      </c>
      <c r="C65" s="89" t="s">
        <v>360</v>
      </c>
      <c r="E65" s="4"/>
    </row>
    <row r="66" spans="1:5" ht="9">
      <c r="A66" s="82" t="s">
        <v>285</v>
      </c>
      <c r="B66" s="82">
        <v>4</v>
      </c>
      <c r="C66" s="84" t="s">
        <v>272</v>
      </c>
      <c r="E66" s="4"/>
    </row>
    <row r="67" spans="1:5" ht="9">
      <c r="A67" s="85" t="s">
        <v>13</v>
      </c>
      <c r="B67" s="86">
        <v>5</v>
      </c>
      <c r="C67" s="85" t="s">
        <v>30</v>
      </c>
      <c r="E67" s="4"/>
    </row>
    <row r="68" spans="1:5" ht="9">
      <c r="A68" s="85" t="s">
        <v>31</v>
      </c>
      <c r="B68" s="86">
        <v>6</v>
      </c>
      <c r="C68" s="85" t="s">
        <v>14</v>
      </c>
      <c r="E68" s="4"/>
    </row>
    <row r="69" spans="1:5" ht="9">
      <c r="A69" s="85" t="s">
        <v>32</v>
      </c>
      <c r="B69" s="86">
        <v>7</v>
      </c>
      <c r="C69" s="85" t="s">
        <v>15</v>
      </c>
      <c r="E69" s="4"/>
    </row>
    <row r="70" spans="1:5" ht="9">
      <c r="A70" s="85" t="s">
        <v>33</v>
      </c>
      <c r="B70" s="86">
        <v>8</v>
      </c>
      <c r="C70" s="85" t="s">
        <v>16</v>
      </c>
      <c r="E70" s="4"/>
    </row>
    <row r="71" spans="1:5" ht="9">
      <c r="A71" s="85" t="s">
        <v>34</v>
      </c>
      <c r="B71" s="86">
        <v>9</v>
      </c>
      <c r="C71" s="85" t="s">
        <v>163</v>
      </c>
      <c r="E71" s="4"/>
    </row>
    <row r="72" spans="1:5" ht="9">
      <c r="A72" s="85" t="s">
        <v>35</v>
      </c>
      <c r="B72" s="86">
        <v>10</v>
      </c>
      <c r="C72" s="85" t="s">
        <v>164</v>
      </c>
      <c r="E72" s="4"/>
    </row>
    <row r="73" spans="1:5" ht="9">
      <c r="A73" s="85" t="s">
        <v>36</v>
      </c>
      <c r="B73" s="86">
        <v>11</v>
      </c>
      <c r="C73" s="85" t="s">
        <v>30</v>
      </c>
      <c r="E73" s="4"/>
    </row>
    <row r="74" spans="1:5" ht="9">
      <c r="A74" s="85" t="s">
        <v>37</v>
      </c>
      <c r="B74" s="86">
        <v>12</v>
      </c>
      <c r="C74" s="85" t="s">
        <v>165</v>
      </c>
      <c r="E74" s="4"/>
    </row>
    <row r="75" spans="1:5" ht="9">
      <c r="A75" s="85" t="s">
        <v>38</v>
      </c>
      <c r="B75" s="86">
        <v>13</v>
      </c>
      <c r="C75" s="85" t="s">
        <v>38</v>
      </c>
      <c r="E75" s="4"/>
    </row>
    <row r="76" spans="1:5" ht="9">
      <c r="A76" s="85" t="s">
        <v>39</v>
      </c>
      <c r="B76" s="86">
        <v>14</v>
      </c>
      <c r="C76" s="85" t="s">
        <v>166</v>
      </c>
      <c r="E76" s="4"/>
    </row>
    <row r="77" spans="1:5" ht="9">
      <c r="A77" s="85" t="s">
        <v>40</v>
      </c>
      <c r="B77" s="86">
        <v>15</v>
      </c>
      <c r="C77" s="85" t="s">
        <v>167</v>
      </c>
      <c r="E77" s="4"/>
    </row>
    <row r="78" spans="1:5" ht="9">
      <c r="A78" s="85" t="s">
        <v>41</v>
      </c>
      <c r="B78" s="86">
        <v>16</v>
      </c>
      <c r="C78" s="85" t="s">
        <v>41</v>
      </c>
      <c r="E78" s="4"/>
    </row>
    <row r="79" spans="1:5" ht="9">
      <c r="A79" s="85" t="s">
        <v>42</v>
      </c>
      <c r="B79" s="86">
        <v>17</v>
      </c>
      <c r="C79" s="85" t="s">
        <v>168</v>
      </c>
      <c r="E79" s="4"/>
    </row>
    <row r="80" spans="1:5" ht="9">
      <c r="A80" s="85" t="s">
        <v>43</v>
      </c>
      <c r="B80" s="86">
        <v>18</v>
      </c>
      <c r="C80" s="85" t="s">
        <v>43</v>
      </c>
      <c r="E80" s="4"/>
    </row>
    <row r="81" spans="1:5" ht="9">
      <c r="A81" s="85" t="s">
        <v>44</v>
      </c>
      <c r="B81" s="86">
        <v>19</v>
      </c>
      <c r="C81" s="85" t="s">
        <v>44</v>
      </c>
      <c r="E81" s="4"/>
    </row>
    <row r="82" spans="1:5" ht="9">
      <c r="A82" s="85" t="s">
        <v>45</v>
      </c>
      <c r="B82" s="86">
        <v>20</v>
      </c>
      <c r="C82" s="85" t="s">
        <v>169</v>
      </c>
      <c r="E82" s="4"/>
    </row>
    <row r="83" spans="1:5" ht="9">
      <c r="A83" s="85" t="s">
        <v>46</v>
      </c>
      <c r="B83" s="86">
        <v>21</v>
      </c>
      <c r="C83" s="85" t="s">
        <v>178</v>
      </c>
      <c r="E83" s="4"/>
    </row>
    <row r="84" spans="1:5" ht="9">
      <c r="A84" s="85" t="s">
        <v>47</v>
      </c>
      <c r="B84" s="86">
        <v>22</v>
      </c>
      <c r="C84" s="85" t="s">
        <v>177</v>
      </c>
      <c r="E84" s="4"/>
    </row>
    <row r="85" spans="1:5" ht="9">
      <c r="A85" s="85" t="s">
        <v>48</v>
      </c>
      <c r="B85" s="86">
        <v>23</v>
      </c>
      <c r="C85" s="85" t="s">
        <v>176</v>
      </c>
      <c r="E85" s="4"/>
    </row>
    <row r="86" spans="1:5" ht="9">
      <c r="A86" s="85" t="s">
        <v>49</v>
      </c>
      <c r="B86" s="86">
        <v>24</v>
      </c>
      <c r="C86" s="85" t="s">
        <v>162</v>
      </c>
      <c r="E86" s="4"/>
    </row>
    <row r="87" spans="1:5" ht="9">
      <c r="A87" s="85" t="s">
        <v>50</v>
      </c>
      <c r="B87" s="86">
        <v>25</v>
      </c>
      <c r="C87" s="85" t="s">
        <v>175</v>
      </c>
      <c r="E87" s="4"/>
    </row>
    <row r="88" spans="1:5" ht="9">
      <c r="A88" s="85" t="s">
        <v>51</v>
      </c>
      <c r="B88" s="86">
        <v>26</v>
      </c>
      <c r="C88" s="85" t="s">
        <v>161</v>
      </c>
      <c r="E88" s="4"/>
    </row>
    <row r="89" spans="1:5" ht="9">
      <c r="A89" s="85" t="s">
        <v>52</v>
      </c>
      <c r="B89" s="86">
        <v>27</v>
      </c>
      <c r="C89" s="85" t="s">
        <v>174</v>
      </c>
      <c r="E89" s="4"/>
    </row>
    <row r="90" spans="1:5" ht="9">
      <c r="A90" s="85" t="s">
        <v>53</v>
      </c>
      <c r="B90" s="86">
        <v>28</v>
      </c>
      <c r="C90" s="85" t="s">
        <v>173</v>
      </c>
      <c r="E90" s="4"/>
    </row>
    <row r="91" spans="1:5" ht="9">
      <c r="A91" s="85" t="s">
        <v>54</v>
      </c>
      <c r="B91" s="86">
        <v>29</v>
      </c>
      <c r="C91" s="85" t="s">
        <v>172</v>
      </c>
      <c r="E91" s="4"/>
    </row>
    <row r="92" spans="1:5" ht="9">
      <c r="A92" s="85" t="s">
        <v>55</v>
      </c>
      <c r="B92" s="86">
        <v>30</v>
      </c>
      <c r="C92" s="85" t="s">
        <v>145</v>
      </c>
      <c r="E92" s="4"/>
    </row>
    <row r="93" spans="1:5" ht="9">
      <c r="A93" s="85" t="s">
        <v>56</v>
      </c>
      <c r="B93" s="86">
        <v>31</v>
      </c>
      <c r="C93" s="85" t="s">
        <v>160</v>
      </c>
      <c r="E93" s="4"/>
    </row>
    <row r="94" spans="1:5" ht="9">
      <c r="A94" s="85" t="s">
        <v>57</v>
      </c>
      <c r="B94" s="86">
        <v>32</v>
      </c>
      <c r="C94" s="85" t="s">
        <v>171</v>
      </c>
      <c r="E94" s="4"/>
    </row>
    <row r="95" spans="1:5" ht="9">
      <c r="A95" s="85" t="s">
        <v>58</v>
      </c>
      <c r="B95" s="86">
        <v>33</v>
      </c>
      <c r="C95" s="85" t="s">
        <v>159</v>
      </c>
      <c r="E95" s="4"/>
    </row>
    <row r="96" spans="1:5" ht="9">
      <c r="A96" s="85" t="s">
        <v>59</v>
      </c>
      <c r="B96" s="86">
        <v>34</v>
      </c>
      <c r="C96" s="85" t="s">
        <v>158</v>
      </c>
      <c r="E96" s="4"/>
    </row>
    <row r="97" spans="1:5" ht="9">
      <c r="A97" s="85" t="s">
        <v>60</v>
      </c>
      <c r="B97" s="86">
        <v>35</v>
      </c>
      <c r="C97" s="85" t="s">
        <v>157</v>
      </c>
      <c r="E97" s="4"/>
    </row>
    <row r="98" spans="1:5" ht="9">
      <c r="A98" s="85" t="s">
        <v>61</v>
      </c>
      <c r="B98" s="86">
        <v>36</v>
      </c>
      <c r="C98" s="85" t="s">
        <v>156</v>
      </c>
      <c r="E98" s="4"/>
    </row>
    <row r="99" spans="1:5" ht="9">
      <c r="A99" s="85" t="s">
        <v>62</v>
      </c>
      <c r="B99" s="86">
        <v>37</v>
      </c>
      <c r="C99" s="85" t="s">
        <v>155</v>
      </c>
      <c r="E99" s="4"/>
    </row>
    <row r="100" spans="1:5" ht="9">
      <c r="A100" s="85" t="s">
        <v>63</v>
      </c>
      <c r="B100" s="86">
        <v>38</v>
      </c>
      <c r="C100" s="85" t="s">
        <v>154</v>
      </c>
      <c r="E100" s="4"/>
    </row>
    <row r="101" spans="1:5" ht="9">
      <c r="A101" s="85" t="s">
        <v>64</v>
      </c>
      <c r="B101" s="86">
        <v>39</v>
      </c>
      <c r="C101" s="85" t="s">
        <v>153</v>
      </c>
      <c r="E101" s="4"/>
    </row>
    <row r="102" spans="1:5" ht="9">
      <c r="A102" s="85" t="s">
        <v>65</v>
      </c>
      <c r="B102" s="86">
        <v>40</v>
      </c>
      <c r="C102" s="85" t="s">
        <v>152</v>
      </c>
      <c r="E102" s="4"/>
    </row>
    <row r="103" spans="1:5" ht="9">
      <c r="A103" s="85" t="s">
        <v>66</v>
      </c>
      <c r="B103" s="86">
        <v>41</v>
      </c>
      <c r="C103" s="85" t="s">
        <v>151</v>
      </c>
      <c r="E103" s="4"/>
    </row>
    <row r="104" spans="1:5" ht="9">
      <c r="A104" s="85" t="s">
        <v>67</v>
      </c>
      <c r="B104" s="86">
        <v>42</v>
      </c>
      <c r="C104" s="85" t="s">
        <v>150</v>
      </c>
      <c r="E104" s="4"/>
    </row>
    <row r="105" spans="1:5" ht="9">
      <c r="A105" s="85" t="s">
        <v>68</v>
      </c>
      <c r="B105" s="86">
        <v>43</v>
      </c>
      <c r="C105" s="85" t="s">
        <v>149</v>
      </c>
      <c r="E105" s="4"/>
    </row>
    <row r="106" spans="1:5" ht="9">
      <c r="A106" s="85" t="s">
        <v>69</v>
      </c>
      <c r="B106" s="86">
        <v>44</v>
      </c>
      <c r="C106" s="85" t="s">
        <v>148</v>
      </c>
      <c r="E106" s="4"/>
    </row>
    <row r="107" spans="1:5" ht="9">
      <c r="A107" s="85" t="s">
        <v>70</v>
      </c>
      <c r="B107" s="86">
        <v>45</v>
      </c>
      <c r="C107" s="85" t="s">
        <v>70</v>
      </c>
      <c r="E107" s="4"/>
    </row>
    <row r="108" spans="1:5" ht="9">
      <c r="A108" s="85" t="s">
        <v>71</v>
      </c>
      <c r="B108" s="86">
        <v>46</v>
      </c>
      <c r="C108" s="85" t="s">
        <v>147</v>
      </c>
      <c r="E108" s="4"/>
    </row>
    <row r="109" spans="1:5" ht="9">
      <c r="A109" s="85" t="s">
        <v>72</v>
      </c>
      <c r="B109" s="86">
        <v>47</v>
      </c>
      <c r="C109" s="85" t="s">
        <v>72</v>
      </c>
      <c r="E109" s="4"/>
    </row>
    <row r="110" spans="1:5" ht="9">
      <c r="A110" s="85" t="s">
        <v>73</v>
      </c>
      <c r="B110" s="86">
        <v>48</v>
      </c>
      <c r="C110" s="85" t="s">
        <v>73</v>
      </c>
      <c r="E110" s="4"/>
    </row>
    <row r="111" spans="1:5" ht="9">
      <c r="A111" s="85" t="s">
        <v>74</v>
      </c>
      <c r="B111" s="86">
        <v>49</v>
      </c>
      <c r="C111" s="85" t="s">
        <v>74</v>
      </c>
      <c r="E111" s="4"/>
    </row>
    <row r="112" spans="1:5" ht="9">
      <c r="A112" s="85" t="s">
        <v>75</v>
      </c>
      <c r="B112" s="86">
        <v>50</v>
      </c>
      <c r="C112" s="85" t="s">
        <v>75</v>
      </c>
      <c r="E112" s="4"/>
    </row>
    <row r="113" spans="1:5" ht="9">
      <c r="A113" s="85" t="s">
        <v>76</v>
      </c>
      <c r="B113" s="86">
        <v>51</v>
      </c>
      <c r="C113" s="85" t="s">
        <v>146</v>
      </c>
      <c r="E113" s="4"/>
    </row>
    <row r="114" spans="1:5" ht="9">
      <c r="A114" s="85" t="s">
        <v>77</v>
      </c>
      <c r="B114" s="86">
        <v>52</v>
      </c>
      <c r="C114" s="85" t="s">
        <v>462</v>
      </c>
      <c r="E114" s="4"/>
    </row>
    <row r="115" spans="1:5" ht="9">
      <c r="A115" s="85" t="s">
        <v>78</v>
      </c>
      <c r="B115" s="86">
        <v>53</v>
      </c>
      <c r="C115" s="85" t="s">
        <v>463</v>
      </c>
      <c r="E115" s="4"/>
    </row>
    <row r="116" spans="1:5" ht="9">
      <c r="A116" s="85" t="s">
        <v>79</v>
      </c>
      <c r="B116" s="86">
        <v>54</v>
      </c>
      <c r="C116" s="85" t="s">
        <v>145</v>
      </c>
      <c r="E116" s="4"/>
    </row>
    <row r="117" spans="1:5" ht="9">
      <c r="A117" s="85" t="s">
        <v>80</v>
      </c>
      <c r="B117" s="86">
        <v>55</v>
      </c>
      <c r="C117" s="85" t="s">
        <v>144</v>
      </c>
      <c r="E117" s="4"/>
    </row>
    <row r="118" spans="1:5" ht="9">
      <c r="A118" s="85" t="s">
        <v>81</v>
      </c>
      <c r="B118" s="86">
        <v>56</v>
      </c>
      <c r="C118" s="85" t="s">
        <v>143</v>
      </c>
      <c r="E118" s="4"/>
    </row>
    <row r="119" spans="1:5" ht="9">
      <c r="A119" s="85" t="s">
        <v>82</v>
      </c>
      <c r="B119" s="86">
        <v>57</v>
      </c>
      <c r="C119" s="85" t="s">
        <v>82</v>
      </c>
      <c r="E119" s="4"/>
    </row>
    <row r="120" spans="1:5" ht="9">
      <c r="A120" s="85" t="s">
        <v>83</v>
      </c>
      <c r="B120" s="86">
        <v>58</v>
      </c>
      <c r="C120" s="85" t="s">
        <v>83</v>
      </c>
      <c r="E120" s="4"/>
    </row>
    <row r="121" spans="1:5" ht="9">
      <c r="A121" s="85" t="s">
        <v>84</v>
      </c>
      <c r="B121" s="86">
        <v>59</v>
      </c>
      <c r="C121" s="85" t="s">
        <v>84</v>
      </c>
      <c r="E121" s="4"/>
    </row>
    <row r="122" spans="1:5" ht="9">
      <c r="A122" s="85" t="s">
        <v>85</v>
      </c>
      <c r="B122" s="86">
        <v>60</v>
      </c>
      <c r="C122" s="85" t="s">
        <v>142</v>
      </c>
      <c r="E122" s="4"/>
    </row>
    <row r="123" spans="1:5" ht="9">
      <c r="A123" s="85" t="s">
        <v>86</v>
      </c>
      <c r="B123" s="86">
        <v>61</v>
      </c>
      <c r="C123" s="85" t="s">
        <v>464</v>
      </c>
      <c r="E123" s="4"/>
    </row>
    <row r="124" spans="1:5" ht="9">
      <c r="A124" s="85" t="s">
        <v>87</v>
      </c>
      <c r="B124" s="86">
        <v>62</v>
      </c>
      <c r="C124" s="85" t="s">
        <v>465</v>
      </c>
      <c r="E124" s="4"/>
    </row>
    <row r="125" spans="1:5" ht="9">
      <c r="A125" s="85" t="s">
        <v>88</v>
      </c>
      <c r="B125" s="86">
        <v>63</v>
      </c>
      <c r="C125" s="85" t="s">
        <v>141</v>
      </c>
      <c r="E125" s="4"/>
    </row>
    <row r="126" spans="1:5" ht="9">
      <c r="A126" s="85" t="s">
        <v>89</v>
      </c>
      <c r="B126" s="86">
        <v>64</v>
      </c>
      <c r="C126" s="85" t="s">
        <v>27</v>
      </c>
      <c r="E126" s="4"/>
    </row>
    <row r="127" spans="1:5" ht="9">
      <c r="A127" s="85" t="s">
        <v>90</v>
      </c>
      <c r="B127" s="86">
        <v>65</v>
      </c>
      <c r="C127" s="85" t="s">
        <v>26</v>
      </c>
      <c r="E127" s="4"/>
    </row>
    <row r="128" spans="1:5" ht="9">
      <c r="A128" s="85" t="s">
        <v>91</v>
      </c>
      <c r="B128" s="86">
        <v>66</v>
      </c>
      <c r="C128" s="85" t="s">
        <v>25</v>
      </c>
      <c r="E128" s="4"/>
    </row>
    <row r="129" spans="1:5" ht="9">
      <c r="A129" s="85" t="s">
        <v>92</v>
      </c>
      <c r="B129" s="86">
        <v>67</v>
      </c>
      <c r="C129" s="85" t="s">
        <v>24</v>
      </c>
      <c r="E129" s="4"/>
    </row>
    <row r="130" spans="1:5" ht="9">
      <c r="A130" s="85" t="s">
        <v>93</v>
      </c>
      <c r="B130" s="86">
        <v>68</v>
      </c>
      <c r="C130" s="85" t="s">
        <v>23</v>
      </c>
      <c r="E130" s="4"/>
    </row>
    <row r="131" spans="1:5" ht="9">
      <c r="A131" s="85" t="s">
        <v>94</v>
      </c>
      <c r="B131" s="86">
        <v>69</v>
      </c>
      <c r="C131" s="85" t="s">
        <v>22</v>
      </c>
      <c r="E131" s="4"/>
    </row>
    <row r="132" spans="1:5" ht="9">
      <c r="A132" s="85" t="s">
        <v>95</v>
      </c>
      <c r="B132" s="86">
        <v>70</v>
      </c>
      <c r="C132" s="85" t="s">
        <v>21</v>
      </c>
      <c r="E132" s="4"/>
    </row>
    <row r="133" spans="1:5" ht="9">
      <c r="A133" s="85" t="s">
        <v>96</v>
      </c>
      <c r="B133" s="86">
        <v>71</v>
      </c>
      <c r="C133" s="85" t="s">
        <v>19</v>
      </c>
      <c r="E133" s="4"/>
    </row>
    <row r="134" spans="1:5" ht="9">
      <c r="A134" s="85" t="s">
        <v>97</v>
      </c>
      <c r="B134" s="86">
        <v>72</v>
      </c>
      <c r="C134" s="85" t="s">
        <v>18</v>
      </c>
      <c r="E134" s="4"/>
    </row>
    <row r="135" spans="1:5" ht="9">
      <c r="A135" s="85" t="s">
        <v>98</v>
      </c>
      <c r="B135" s="86">
        <v>73</v>
      </c>
      <c r="C135" s="85" t="s">
        <v>98</v>
      </c>
      <c r="E135" s="4"/>
    </row>
    <row r="136" spans="1:5" ht="9">
      <c r="A136" s="85" t="s">
        <v>99</v>
      </c>
      <c r="B136" s="86">
        <v>74</v>
      </c>
      <c r="C136" s="85" t="s">
        <v>99</v>
      </c>
      <c r="E136" s="4"/>
    </row>
    <row r="137" spans="1:5" ht="9">
      <c r="A137" s="85" t="s">
        <v>100</v>
      </c>
      <c r="B137" s="86">
        <v>75</v>
      </c>
      <c r="C137" s="85" t="s">
        <v>100</v>
      </c>
      <c r="E137" s="4"/>
    </row>
    <row r="138" spans="1:5" ht="9">
      <c r="A138" s="85" t="s">
        <v>101</v>
      </c>
      <c r="B138" s="86">
        <v>76</v>
      </c>
      <c r="C138" s="85" t="s">
        <v>101</v>
      </c>
      <c r="E138" s="4"/>
    </row>
    <row r="139" spans="1:5" ht="9">
      <c r="A139" s="85" t="s">
        <v>102</v>
      </c>
      <c r="B139" s="86">
        <v>77</v>
      </c>
      <c r="C139" s="85" t="s">
        <v>102</v>
      </c>
      <c r="E139" s="4"/>
    </row>
    <row r="140" spans="1:5" ht="9">
      <c r="A140" s="85" t="s">
        <v>103</v>
      </c>
      <c r="B140" s="86">
        <v>78</v>
      </c>
      <c r="C140" s="85" t="s">
        <v>103</v>
      </c>
      <c r="E140" s="4"/>
    </row>
    <row r="141" spans="1:5" ht="9">
      <c r="A141" s="85" t="s">
        <v>104</v>
      </c>
      <c r="B141" s="86">
        <v>79</v>
      </c>
      <c r="C141" s="85" t="s">
        <v>104</v>
      </c>
      <c r="E141" s="4"/>
    </row>
    <row r="142" spans="1:5" ht="9">
      <c r="A142" s="85" t="s">
        <v>105</v>
      </c>
      <c r="B142" s="86">
        <v>80</v>
      </c>
      <c r="C142" s="85" t="s">
        <v>105</v>
      </c>
      <c r="E142" s="4"/>
    </row>
    <row r="143" spans="1:5" ht="9">
      <c r="A143" s="85" t="s">
        <v>106</v>
      </c>
      <c r="B143" s="86">
        <v>81</v>
      </c>
      <c r="C143" s="85" t="s">
        <v>17</v>
      </c>
      <c r="E143" s="4"/>
    </row>
    <row r="144" spans="1:5" ht="9">
      <c r="A144" s="85" t="s">
        <v>107</v>
      </c>
      <c r="B144" s="86">
        <v>82</v>
      </c>
      <c r="C144" s="85" t="s">
        <v>20</v>
      </c>
      <c r="E144" s="4"/>
    </row>
    <row r="145" spans="1:5" ht="9">
      <c r="A145" s="85" t="s">
        <v>108</v>
      </c>
      <c r="B145" s="86">
        <v>83</v>
      </c>
      <c r="C145" s="85" t="s">
        <v>170</v>
      </c>
      <c r="E145" s="4"/>
    </row>
    <row r="146" spans="1:5" ht="9">
      <c r="A146" s="85" t="s">
        <v>109</v>
      </c>
      <c r="B146" s="86">
        <v>84</v>
      </c>
      <c r="C146" s="85" t="s">
        <v>30</v>
      </c>
      <c r="E146" s="4"/>
    </row>
    <row r="147" spans="1:5" ht="9">
      <c r="A147" s="85" t="s">
        <v>110</v>
      </c>
      <c r="B147" s="86">
        <v>85</v>
      </c>
      <c r="C147" s="85" t="s">
        <v>110</v>
      </c>
      <c r="E147" s="4"/>
    </row>
    <row r="148" spans="1:5" ht="9">
      <c r="A148" s="85" t="s">
        <v>111</v>
      </c>
      <c r="B148" s="86">
        <v>86</v>
      </c>
      <c r="C148" s="85" t="s">
        <v>111</v>
      </c>
      <c r="E148" s="4"/>
    </row>
    <row r="149" spans="1:5" ht="9">
      <c r="A149" s="85" t="s">
        <v>112</v>
      </c>
      <c r="B149" s="86">
        <v>87</v>
      </c>
      <c r="C149" s="85" t="s">
        <v>112</v>
      </c>
      <c r="E149" s="4"/>
    </row>
    <row r="150" spans="1:5" ht="9">
      <c r="A150" s="85" t="s">
        <v>113</v>
      </c>
      <c r="B150" s="86">
        <v>88</v>
      </c>
      <c r="C150" s="85" t="s">
        <v>113</v>
      </c>
      <c r="E150" s="4"/>
    </row>
    <row r="151" spans="1:5" ht="9">
      <c r="A151" s="85" t="s">
        <v>114</v>
      </c>
      <c r="B151" s="86">
        <v>89</v>
      </c>
      <c r="C151" s="85" t="s">
        <v>114</v>
      </c>
      <c r="E151" s="4"/>
    </row>
    <row r="152" spans="1:5" ht="9">
      <c r="A152" s="85" t="s">
        <v>115</v>
      </c>
      <c r="B152" s="86">
        <v>90</v>
      </c>
      <c r="C152" s="85" t="s">
        <v>115</v>
      </c>
      <c r="E152" s="4"/>
    </row>
    <row r="153" spans="1:5" ht="9">
      <c r="A153" s="85" t="s">
        <v>116</v>
      </c>
      <c r="B153" s="86">
        <v>91</v>
      </c>
      <c r="C153" s="85" t="s">
        <v>116</v>
      </c>
      <c r="E153" s="4"/>
    </row>
    <row r="154" spans="1:5" ht="9">
      <c r="A154" s="85" t="s">
        <v>117</v>
      </c>
      <c r="B154" s="86">
        <v>92</v>
      </c>
      <c r="C154" s="85" t="s">
        <v>117</v>
      </c>
      <c r="E154" s="4"/>
    </row>
    <row r="155" spans="1:5" ht="9">
      <c r="A155" s="85" t="s">
        <v>118</v>
      </c>
      <c r="B155" s="86">
        <v>93</v>
      </c>
      <c r="C155" s="85" t="s">
        <v>118</v>
      </c>
      <c r="E155" s="4"/>
    </row>
    <row r="156" spans="1:5" ht="9">
      <c r="A156" s="85" t="s">
        <v>119</v>
      </c>
      <c r="B156" s="86">
        <v>94</v>
      </c>
      <c r="C156" s="85" t="s">
        <v>119</v>
      </c>
      <c r="E156" s="4"/>
    </row>
    <row r="157" spans="1:5" ht="9">
      <c r="A157" s="85" t="s">
        <v>120</v>
      </c>
      <c r="B157" s="86">
        <v>95</v>
      </c>
      <c r="C157" s="85" t="s">
        <v>120</v>
      </c>
      <c r="E157" s="4"/>
    </row>
    <row r="158" spans="1:5" ht="9">
      <c r="A158" s="85" t="s">
        <v>121</v>
      </c>
      <c r="B158" s="86">
        <v>96</v>
      </c>
      <c r="C158" s="85" t="s">
        <v>121</v>
      </c>
      <c r="E158" s="4"/>
    </row>
    <row r="159" spans="1:5" ht="9">
      <c r="A159" s="85" t="s">
        <v>122</v>
      </c>
      <c r="B159" s="86">
        <v>97</v>
      </c>
      <c r="C159" s="85" t="s">
        <v>122</v>
      </c>
      <c r="E159" s="4"/>
    </row>
    <row r="160" spans="1:5" ht="9">
      <c r="A160" s="85" t="s">
        <v>123</v>
      </c>
      <c r="B160" s="86">
        <v>98</v>
      </c>
      <c r="C160" s="85" t="s">
        <v>123</v>
      </c>
      <c r="E160" s="4"/>
    </row>
    <row r="161" spans="1:3" ht="9">
      <c r="A161" s="87" t="s">
        <v>124</v>
      </c>
      <c r="B161" s="87">
        <v>99</v>
      </c>
      <c r="C161" s="87" t="s">
        <v>124</v>
      </c>
    </row>
  </sheetData>
  <sheetProtection/>
  <mergeCells count="14">
    <mergeCell ref="C28:D28"/>
    <mergeCell ref="A14:B14"/>
    <mergeCell ref="C14:F14"/>
    <mergeCell ref="G14:G16"/>
    <mergeCell ref="I14:I16"/>
    <mergeCell ref="J14:J16"/>
    <mergeCell ref="K14:K16"/>
    <mergeCell ref="L14:L16"/>
    <mergeCell ref="H14:H16"/>
    <mergeCell ref="A15:A16"/>
    <mergeCell ref="B15:B16"/>
    <mergeCell ref="C15:D15"/>
    <mergeCell ref="E15:E16"/>
    <mergeCell ref="F15:F16"/>
  </mergeCells>
  <printOptions/>
  <pageMargins left="0" right="0" top="0.5" bottom="0.5"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2"/>
  <dimension ref="A1:L399"/>
  <sheetViews>
    <sheetView tabSelected="1" zoomScale="160" zoomScaleNormal="160" zoomScalePageLayoutView="0" workbookViewId="0" topLeftCell="A363">
      <selection activeCell="C403" sqref="C403"/>
    </sheetView>
  </sheetViews>
  <sheetFormatPr defaultColWidth="9.140625" defaultRowHeight="12.75"/>
  <cols>
    <col min="1" max="1" width="35.7109375" style="112" customWidth="1"/>
    <col min="2" max="2" width="8.00390625" style="102" customWidth="1"/>
    <col min="3" max="3" width="3.57421875" style="4" customWidth="1"/>
    <col min="4" max="4" width="4.00390625" style="4" customWidth="1"/>
    <col min="5" max="5" width="6.00390625" style="4" customWidth="1"/>
    <col min="6" max="6" width="3.28125" style="4" customWidth="1"/>
    <col min="7" max="12" width="11.00390625" style="102" customWidth="1"/>
    <col min="13" max="16384" width="9.140625" style="1" customWidth="1"/>
  </cols>
  <sheetData>
    <row r="1" spans="1:12" ht="8.25" customHeight="1" thickTop="1">
      <c r="A1" s="121" t="s">
        <v>201</v>
      </c>
      <c r="B1" s="121"/>
      <c r="C1" s="114" t="s">
        <v>213</v>
      </c>
      <c r="D1" s="114"/>
      <c r="E1" s="114"/>
      <c r="F1" s="114"/>
      <c r="G1" s="114" t="s">
        <v>219</v>
      </c>
      <c r="H1" s="114" t="s">
        <v>206</v>
      </c>
      <c r="I1" s="114" t="s">
        <v>207</v>
      </c>
      <c r="J1" s="114" t="s">
        <v>205</v>
      </c>
      <c r="K1" s="114" t="s">
        <v>208</v>
      </c>
      <c r="L1" s="114" t="s">
        <v>209</v>
      </c>
    </row>
    <row r="2" spans="1:12" ht="8.25" customHeight="1">
      <c r="A2" s="116" t="s">
        <v>198</v>
      </c>
      <c r="B2" s="117" t="s">
        <v>202</v>
      </c>
      <c r="C2" s="115" t="s">
        <v>199</v>
      </c>
      <c r="D2" s="115"/>
      <c r="E2" s="115" t="s">
        <v>203</v>
      </c>
      <c r="F2" s="115" t="s">
        <v>204</v>
      </c>
      <c r="G2" s="115"/>
      <c r="H2" s="115"/>
      <c r="I2" s="115"/>
      <c r="J2" s="115"/>
      <c r="K2" s="115"/>
      <c r="L2" s="115"/>
    </row>
    <row r="3" spans="1:12" ht="16.5" customHeight="1">
      <c r="A3" s="122"/>
      <c r="B3" s="123"/>
      <c r="C3" s="91" t="s">
        <v>200</v>
      </c>
      <c r="D3" s="91" t="s">
        <v>210</v>
      </c>
      <c r="E3" s="117"/>
      <c r="F3" s="117"/>
      <c r="G3" s="117"/>
      <c r="H3" s="117"/>
      <c r="I3" s="117"/>
      <c r="J3" s="117"/>
      <c r="K3" s="117"/>
      <c r="L3" s="117"/>
    </row>
    <row r="4" spans="1:12" ht="9">
      <c r="A4" s="92"/>
      <c r="B4" s="93"/>
      <c r="C4" s="94"/>
      <c r="D4" s="94"/>
      <c r="E4" s="95"/>
      <c r="F4" s="95"/>
      <c r="G4" s="95"/>
      <c r="H4" s="95"/>
      <c r="I4" s="95"/>
      <c r="J4" s="95"/>
      <c r="K4" s="95"/>
      <c r="L4" s="3"/>
    </row>
    <row r="5" spans="1:12" ht="9">
      <c r="A5" s="96" t="s">
        <v>316</v>
      </c>
      <c r="B5" s="97"/>
      <c r="C5" s="98"/>
      <c r="D5" s="98"/>
      <c r="E5" s="98"/>
      <c r="F5" s="98"/>
      <c r="G5" s="97"/>
      <c r="H5" s="97"/>
      <c r="I5" s="97"/>
      <c r="J5" s="97"/>
      <c r="K5" s="97"/>
      <c r="L5" s="99"/>
    </row>
    <row r="6" spans="1:12" ht="9">
      <c r="A6" s="100"/>
      <c r="B6" s="97"/>
      <c r="C6" s="98"/>
      <c r="D6" s="98"/>
      <c r="E6" s="98"/>
      <c r="F6" s="98"/>
      <c r="G6" s="97"/>
      <c r="H6" s="97"/>
      <c r="I6" s="97"/>
      <c r="J6" s="97"/>
      <c r="K6" s="97"/>
      <c r="L6" s="99"/>
    </row>
    <row r="7" spans="1:12" ht="9">
      <c r="A7" s="96" t="s">
        <v>466</v>
      </c>
      <c r="B7" s="97"/>
      <c r="C7" s="98"/>
      <c r="D7" s="98"/>
      <c r="E7" s="98"/>
      <c r="F7" s="98"/>
      <c r="G7" s="97"/>
      <c r="H7" s="97"/>
      <c r="I7" s="97"/>
      <c r="J7" s="97"/>
      <c r="K7" s="97"/>
      <c r="L7" s="99"/>
    </row>
    <row r="8" spans="1:12" ht="9">
      <c r="A8" s="100"/>
      <c r="B8" s="97"/>
      <c r="C8" s="98"/>
      <c r="D8" s="98"/>
      <c r="E8" s="98"/>
      <c r="F8" s="98"/>
      <c r="G8" s="97"/>
      <c r="H8" s="97"/>
      <c r="I8" s="97"/>
      <c r="J8" s="97"/>
      <c r="K8" s="97"/>
      <c r="L8" s="99"/>
    </row>
    <row r="9" spans="1:12" ht="9">
      <c r="A9" s="96" t="s">
        <v>467</v>
      </c>
      <c r="B9" s="97"/>
      <c r="C9" s="98"/>
      <c r="D9" s="98"/>
      <c r="E9" s="98"/>
      <c r="F9" s="98"/>
      <c r="G9" s="97"/>
      <c r="H9" s="97"/>
      <c r="I9" s="97"/>
      <c r="J9" s="97"/>
      <c r="K9" s="97"/>
      <c r="L9" s="99"/>
    </row>
    <row r="10" spans="1:12" ht="9">
      <c r="A10" s="100"/>
      <c r="B10" s="97"/>
      <c r="C10" s="98"/>
      <c r="D10" s="98"/>
      <c r="E10" s="98"/>
      <c r="F10" s="98"/>
      <c r="G10" s="97"/>
      <c r="H10" s="97"/>
      <c r="I10" s="97"/>
      <c r="J10" s="97"/>
      <c r="K10" s="97"/>
      <c r="L10" s="99"/>
    </row>
    <row r="11" spans="1:12" ht="9">
      <c r="A11" s="100" t="s">
        <v>1123</v>
      </c>
      <c r="B11" s="97"/>
      <c r="C11" s="98"/>
      <c r="D11" s="98"/>
      <c r="E11" s="98"/>
      <c r="F11" s="98"/>
      <c r="G11" s="97"/>
      <c r="H11" s="97"/>
      <c r="I11" s="97"/>
      <c r="J11" s="97"/>
      <c r="K11" s="97"/>
      <c r="L11" s="99"/>
    </row>
    <row r="12" spans="1:12" ht="9">
      <c r="A12" s="100" t="s">
        <v>468</v>
      </c>
      <c r="B12" s="97"/>
      <c r="C12" s="98"/>
      <c r="D12" s="98"/>
      <c r="E12" s="98"/>
      <c r="F12" s="98"/>
      <c r="G12" s="97"/>
      <c r="H12" s="97"/>
      <c r="I12" s="97"/>
      <c r="J12" s="97"/>
      <c r="K12" s="97"/>
      <c r="L12" s="99"/>
    </row>
    <row r="13" spans="1:12" ht="9">
      <c r="A13" s="101" t="s">
        <v>469</v>
      </c>
      <c r="B13" s="102" t="s">
        <v>470</v>
      </c>
      <c r="C13" s="103" t="s">
        <v>471</v>
      </c>
      <c r="D13" s="4" t="s">
        <v>227</v>
      </c>
      <c r="E13" s="103" t="s">
        <v>472</v>
      </c>
      <c r="F13" s="4" t="s">
        <v>227</v>
      </c>
      <c r="G13" s="99" t="s">
        <v>473</v>
      </c>
      <c r="H13" s="102" t="s">
        <v>474</v>
      </c>
      <c r="I13" s="99" t="s">
        <v>473</v>
      </c>
      <c r="J13" s="102" t="s">
        <v>475</v>
      </c>
      <c r="K13" s="97" t="s">
        <v>473</v>
      </c>
      <c r="L13" s="99" t="s">
        <v>476</v>
      </c>
    </row>
    <row r="14" spans="1:12" ht="9">
      <c r="A14" s="101" t="s">
        <v>477</v>
      </c>
      <c r="B14" s="102" t="s">
        <v>478</v>
      </c>
      <c r="C14" s="103" t="s">
        <v>227</v>
      </c>
      <c r="D14" s="4" t="s">
        <v>227</v>
      </c>
      <c r="E14" s="103" t="s">
        <v>227</v>
      </c>
      <c r="F14" s="4" t="s">
        <v>227</v>
      </c>
      <c r="G14" s="99" t="s">
        <v>479</v>
      </c>
      <c r="H14" s="102" t="s">
        <v>473</v>
      </c>
      <c r="I14" s="99" t="s">
        <v>473</v>
      </c>
      <c r="J14" s="102" t="s">
        <v>480</v>
      </c>
      <c r="K14" s="97" t="s">
        <v>473</v>
      </c>
      <c r="L14" s="99" t="s">
        <v>481</v>
      </c>
    </row>
    <row r="15" spans="1:12" ht="9">
      <c r="A15" s="101" t="s">
        <v>477</v>
      </c>
      <c r="B15" s="102" t="s">
        <v>482</v>
      </c>
      <c r="C15" s="103" t="s">
        <v>227</v>
      </c>
      <c r="D15" s="4" t="s">
        <v>227</v>
      </c>
      <c r="E15" s="103" t="s">
        <v>227</v>
      </c>
      <c r="F15" s="4" t="s">
        <v>227</v>
      </c>
      <c r="G15" s="99" t="s">
        <v>483</v>
      </c>
      <c r="H15" s="102" t="s">
        <v>473</v>
      </c>
      <c r="I15" s="99" t="s">
        <v>473</v>
      </c>
      <c r="J15" s="102" t="s">
        <v>473</v>
      </c>
      <c r="K15" s="97" t="s">
        <v>473</v>
      </c>
      <c r="L15" s="99" t="s">
        <v>483</v>
      </c>
    </row>
    <row r="16" spans="1:12" ht="9">
      <c r="A16" s="101" t="s">
        <v>477</v>
      </c>
      <c r="B16" s="102" t="s">
        <v>484</v>
      </c>
      <c r="C16" s="103" t="s">
        <v>227</v>
      </c>
      <c r="D16" s="4" t="s">
        <v>227</v>
      </c>
      <c r="E16" s="103" t="s">
        <v>227</v>
      </c>
      <c r="F16" s="4" t="s">
        <v>227</v>
      </c>
      <c r="G16" s="99" t="s">
        <v>485</v>
      </c>
      <c r="H16" s="102" t="s">
        <v>473</v>
      </c>
      <c r="I16" s="99" t="s">
        <v>473</v>
      </c>
      <c r="J16" s="102" t="s">
        <v>473</v>
      </c>
      <c r="K16" s="97" t="s">
        <v>473</v>
      </c>
      <c r="L16" s="99" t="s">
        <v>485</v>
      </c>
    </row>
    <row r="17" spans="1:12" ht="9">
      <c r="A17" s="101" t="s">
        <v>477</v>
      </c>
      <c r="B17" s="102" t="s">
        <v>486</v>
      </c>
      <c r="C17" s="103" t="s">
        <v>227</v>
      </c>
      <c r="D17" s="4" t="s">
        <v>227</v>
      </c>
      <c r="E17" s="103" t="s">
        <v>227</v>
      </c>
      <c r="F17" s="4" t="s">
        <v>227</v>
      </c>
      <c r="G17" s="99" t="s">
        <v>487</v>
      </c>
      <c r="H17" s="102" t="s">
        <v>473</v>
      </c>
      <c r="I17" s="99" t="s">
        <v>473</v>
      </c>
      <c r="J17" s="102" t="s">
        <v>473</v>
      </c>
      <c r="K17" s="97" t="s">
        <v>473</v>
      </c>
      <c r="L17" s="99" t="s">
        <v>487</v>
      </c>
    </row>
    <row r="18" spans="1:12" ht="9">
      <c r="A18" s="101" t="s">
        <v>477</v>
      </c>
      <c r="B18" s="102" t="s">
        <v>488</v>
      </c>
      <c r="C18" s="103" t="s">
        <v>227</v>
      </c>
      <c r="D18" s="4" t="s">
        <v>227</v>
      </c>
      <c r="E18" s="103" t="s">
        <v>227</v>
      </c>
      <c r="F18" s="4" t="s">
        <v>227</v>
      </c>
      <c r="G18" s="99" t="s">
        <v>489</v>
      </c>
      <c r="H18" s="102" t="s">
        <v>473</v>
      </c>
      <c r="I18" s="99" t="s">
        <v>473</v>
      </c>
      <c r="J18" s="102" t="s">
        <v>473</v>
      </c>
      <c r="K18" s="97" t="s">
        <v>489</v>
      </c>
      <c r="L18" s="99" t="s">
        <v>473</v>
      </c>
    </row>
    <row r="19" spans="1:12" ht="9">
      <c r="A19" s="100" t="s">
        <v>490</v>
      </c>
      <c r="B19" s="97"/>
      <c r="C19" s="98"/>
      <c r="D19" s="98"/>
      <c r="E19" s="98"/>
      <c r="F19" s="98"/>
      <c r="G19" s="97"/>
      <c r="H19" s="97"/>
      <c r="I19" s="97"/>
      <c r="J19" s="97"/>
      <c r="K19" s="97"/>
      <c r="L19" s="99"/>
    </row>
    <row r="20" spans="1:12" ht="9">
      <c r="A20" s="101" t="s">
        <v>491</v>
      </c>
      <c r="C20" s="103" t="s">
        <v>227</v>
      </c>
      <c r="D20" s="4" t="s">
        <v>227</v>
      </c>
      <c r="E20" s="103" t="s">
        <v>227</v>
      </c>
      <c r="F20" s="4" t="s">
        <v>227</v>
      </c>
      <c r="G20" s="99" t="s">
        <v>492</v>
      </c>
      <c r="H20" s="102" t="s">
        <v>473</v>
      </c>
      <c r="I20" s="99" t="s">
        <v>473</v>
      </c>
      <c r="J20" s="102" t="s">
        <v>473</v>
      </c>
      <c r="K20" s="97" t="s">
        <v>493</v>
      </c>
      <c r="L20" s="99" t="s">
        <v>494</v>
      </c>
    </row>
    <row r="21" spans="1:12" ht="9">
      <c r="A21" s="101" t="s">
        <v>477</v>
      </c>
      <c r="B21" s="102" t="s">
        <v>495</v>
      </c>
      <c r="C21" s="103" t="s">
        <v>471</v>
      </c>
      <c r="D21" s="4" t="s">
        <v>227</v>
      </c>
      <c r="E21" s="103" t="s">
        <v>472</v>
      </c>
      <c r="F21" s="4" t="s">
        <v>227</v>
      </c>
      <c r="G21" s="99" t="s">
        <v>496</v>
      </c>
      <c r="H21" s="102" t="s">
        <v>474</v>
      </c>
      <c r="I21" s="99" t="s">
        <v>473</v>
      </c>
      <c r="J21" s="102" t="s">
        <v>497</v>
      </c>
      <c r="K21" s="97" t="s">
        <v>498</v>
      </c>
      <c r="L21" s="99" t="s">
        <v>496</v>
      </c>
    </row>
    <row r="22" spans="1:12" ht="9">
      <c r="A22" s="100" t="s">
        <v>1124</v>
      </c>
      <c r="B22" s="97"/>
      <c r="C22" s="98"/>
      <c r="D22" s="98"/>
      <c r="E22" s="98"/>
      <c r="F22" s="98"/>
      <c r="G22" s="97"/>
      <c r="H22" s="97"/>
      <c r="I22" s="97"/>
      <c r="J22" s="97"/>
      <c r="K22" s="97"/>
      <c r="L22" s="99"/>
    </row>
    <row r="23" spans="1:12" ht="9">
      <c r="A23" s="100" t="s">
        <v>468</v>
      </c>
      <c r="B23" s="97"/>
      <c r="C23" s="98"/>
      <c r="D23" s="98"/>
      <c r="E23" s="98"/>
      <c r="F23" s="98"/>
      <c r="G23" s="97"/>
      <c r="H23" s="97"/>
      <c r="I23" s="97"/>
      <c r="J23" s="97"/>
      <c r="K23" s="97"/>
      <c r="L23" s="99"/>
    </row>
    <row r="24" spans="1:12" ht="9">
      <c r="A24" s="101" t="s">
        <v>469</v>
      </c>
      <c r="B24" s="102" t="s">
        <v>470</v>
      </c>
      <c r="C24" s="103" t="s">
        <v>471</v>
      </c>
      <c r="D24" s="4" t="s">
        <v>227</v>
      </c>
      <c r="E24" s="103" t="s">
        <v>499</v>
      </c>
      <c r="F24" s="4" t="s">
        <v>227</v>
      </c>
      <c r="G24" s="99" t="s">
        <v>473</v>
      </c>
      <c r="H24" s="102" t="s">
        <v>500</v>
      </c>
      <c r="I24" s="99" t="s">
        <v>473</v>
      </c>
      <c r="J24" s="102" t="s">
        <v>501</v>
      </c>
      <c r="K24" s="97" t="s">
        <v>473</v>
      </c>
      <c r="L24" s="99" t="s">
        <v>502</v>
      </c>
    </row>
    <row r="25" spans="1:12" ht="9">
      <c r="A25" s="101" t="s">
        <v>477</v>
      </c>
      <c r="B25" s="102" t="s">
        <v>478</v>
      </c>
      <c r="C25" s="103" t="s">
        <v>227</v>
      </c>
      <c r="D25" s="4" t="s">
        <v>227</v>
      </c>
      <c r="E25" s="103" t="s">
        <v>227</v>
      </c>
      <c r="F25" s="4" t="s">
        <v>227</v>
      </c>
      <c r="G25" s="99" t="s">
        <v>503</v>
      </c>
      <c r="H25" s="102" t="s">
        <v>473</v>
      </c>
      <c r="I25" s="99" t="s">
        <v>473</v>
      </c>
      <c r="J25" s="102" t="s">
        <v>504</v>
      </c>
      <c r="K25" s="97" t="s">
        <v>473</v>
      </c>
      <c r="L25" s="99" t="s">
        <v>505</v>
      </c>
    </row>
    <row r="26" spans="1:12" ht="9">
      <c r="A26" s="101" t="s">
        <v>477</v>
      </c>
      <c r="B26" s="102" t="s">
        <v>482</v>
      </c>
      <c r="C26" s="103" t="s">
        <v>227</v>
      </c>
      <c r="D26" s="4" t="s">
        <v>227</v>
      </c>
      <c r="E26" s="103" t="s">
        <v>227</v>
      </c>
      <c r="F26" s="4" t="s">
        <v>227</v>
      </c>
      <c r="G26" s="99" t="s">
        <v>506</v>
      </c>
      <c r="H26" s="102" t="s">
        <v>473</v>
      </c>
      <c r="I26" s="99" t="s">
        <v>473</v>
      </c>
      <c r="J26" s="102" t="s">
        <v>507</v>
      </c>
      <c r="K26" s="97" t="s">
        <v>473</v>
      </c>
      <c r="L26" s="99" t="s">
        <v>508</v>
      </c>
    </row>
    <row r="27" spans="1:12" ht="9">
      <c r="A27" s="101" t="s">
        <v>477</v>
      </c>
      <c r="B27" s="102" t="s">
        <v>484</v>
      </c>
      <c r="C27" s="103" t="s">
        <v>227</v>
      </c>
      <c r="D27" s="4" t="s">
        <v>227</v>
      </c>
      <c r="E27" s="103" t="s">
        <v>227</v>
      </c>
      <c r="F27" s="4" t="s">
        <v>227</v>
      </c>
      <c r="G27" s="99" t="s">
        <v>509</v>
      </c>
      <c r="H27" s="102" t="s">
        <v>473</v>
      </c>
      <c r="I27" s="99" t="s">
        <v>473</v>
      </c>
      <c r="J27" s="102" t="s">
        <v>510</v>
      </c>
      <c r="K27" s="97" t="s">
        <v>473</v>
      </c>
      <c r="L27" s="99" t="s">
        <v>511</v>
      </c>
    </row>
    <row r="28" spans="1:12" ht="9">
      <c r="A28" s="101" t="s">
        <v>477</v>
      </c>
      <c r="B28" s="102" t="s">
        <v>486</v>
      </c>
      <c r="C28" s="103" t="s">
        <v>227</v>
      </c>
      <c r="D28" s="4" t="s">
        <v>227</v>
      </c>
      <c r="E28" s="103" t="s">
        <v>227</v>
      </c>
      <c r="F28" s="4" t="s">
        <v>227</v>
      </c>
      <c r="G28" s="99" t="s">
        <v>512</v>
      </c>
      <c r="H28" s="102" t="s">
        <v>473</v>
      </c>
      <c r="I28" s="99" t="s">
        <v>473</v>
      </c>
      <c r="J28" s="102" t="s">
        <v>513</v>
      </c>
      <c r="K28" s="97" t="s">
        <v>473</v>
      </c>
      <c r="L28" s="99" t="s">
        <v>514</v>
      </c>
    </row>
    <row r="29" spans="1:12" ht="9">
      <c r="A29" s="101" t="s">
        <v>477</v>
      </c>
      <c r="B29" s="102" t="s">
        <v>488</v>
      </c>
      <c r="C29" s="103" t="s">
        <v>227</v>
      </c>
      <c r="D29" s="4" t="s">
        <v>227</v>
      </c>
      <c r="E29" s="103" t="s">
        <v>227</v>
      </c>
      <c r="F29" s="4" t="s">
        <v>227</v>
      </c>
      <c r="G29" s="99" t="s">
        <v>515</v>
      </c>
      <c r="H29" s="102" t="s">
        <v>473</v>
      </c>
      <c r="I29" s="99" t="s">
        <v>473</v>
      </c>
      <c r="J29" s="102" t="s">
        <v>473</v>
      </c>
      <c r="K29" s="97" t="s">
        <v>515</v>
      </c>
      <c r="L29" s="99" t="s">
        <v>473</v>
      </c>
    </row>
    <row r="30" spans="1:12" ht="9">
      <c r="A30" s="101" t="s">
        <v>516</v>
      </c>
      <c r="C30" s="103" t="s">
        <v>227</v>
      </c>
      <c r="D30" s="4" t="s">
        <v>227</v>
      </c>
      <c r="E30" s="103" t="s">
        <v>227</v>
      </c>
      <c r="F30" s="4" t="s">
        <v>227</v>
      </c>
      <c r="G30" s="99" t="s">
        <v>517</v>
      </c>
      <c r="H30" s="102" t="s">
        <v>473</v>
      </c>
      <c r="I30" s="99" t="s">
        <v>473</v>
      </c>
      <c r="J30" s="102" t="s">
        <v>473</v>
      </c>
      <c r="K30" s="97" t="s">
        <v>518</v>
      </c>
      <c r="L30" s="99" t="s">
        <v>519</v>
      </c>
    </row>
    <row r="31" spans="1:12" ht="9">
      <c r="A31" s="101" t="s">
        <v>520</v>
      </c>
      <c r="C31" s="103" t="s">
        <v>227</v>
      </c>
      <c r="D31" s="4" t="s">
        <v>227</v>
      </c>
      <c r="E31" s="103" t="s">
        <v>227</v>
      </c>
      <c r="F31" s="4" t="s">
        <v>227</v>
      </c>
      <c r="G31" s="99" t="s">
        <v>521</v>
      </c>
      <c r="H31" s="102" t="s">
        <v>473</v>
      </c>
      <c r="I31" s="99" t="s">
        <v>473</v>
      </c>
      <c r="J31" s="102" t="s">
        <v>473</v>
      </c>
      <c r="K31" s="97" t="s">
        <v>522</v>
      </c>
      <c r="L31" s="99" t="s">
        <v>523</v>
      </c>
    </row>
    <row r="32" spans="1:12" ht="9">
      <c r="A32" s="100" t="s">
        <v>490</v>
      </c>
      <c r="B32" s="97"/>
      <c r="C32" s="98"/>
      <c r="D32" s="98"/>
      <c r="E32" s="98"/>
      <c r="F32" s="98"/>
      <c r="G32" s="97"/>
      <c r="H32" s="97"/>
      <c r="I32" s="97"/>
      <c r="J32" s="97"/>
      <c r="K32" s="97"/>
      <c r="L32" s="99"/>
    </row>
    <row r="33" spans="1:12" ht="9">
      <c r="A33" s="101" t="s">
        <v>491</v>
      </c>
      <c r="C33" s="103" t="s">
        <v>227</v>
      </c>
      <c r="D33" s="4" t="s">
        <v>227</v>
      </c>
      <c r="E33" s="103" t="s">
        <v>227</v>
      </c>
      <c r="F33" s="4" t="s">
        <v>227</v>
      </c>
      <c r="G33" s="99" t="s">
        <v>524</v>
      </c>
      <c r="H33" s="102" t="s">
        <v>473</v>
      </c>
      <c r="I33" s="99" t="s">
        <v>473</v>
      </c>
      <c r="J33" s="102" t="s">
        <v>473</v>
      </c>
      <c r="K33" s="97" t="s">
        <v>525</v>
      </c>
      <c r="L33" s="99" t="s">
        <v>526</v>
      </c>
    </row>
    <row r="34" spans="1:12" ht="9">
      <c r="A34" s="101" t="s">
        <v>527</v>
      </c>
      <c r="C34" s="103" t="s">
        <v>227</v>
      </c>
      <c r="D34" s="4" t="s">
        <v>227</v>
      </c>
      <c r="E34" s="103" t="s">
        <v>227</v>
      </c>
      <c r="F34" s="4" t="s">
        <v>227</v>
      </c>
      <c r="G34" s="99" t="s">
        <v>528</v>
      </c>
      <c r="H34" s="102" t="s">
        <v>473</v>
      </c>
      <c r="I34" s="99" t="s">
        <v>473</v>
      </c>
      <c r="J34" s="102" t="s">
        <v>473</v>
      </c>
      <c r="K34" s="97" t="s">
        <v>529</v>
      </c>
      <c r="L34" s="99" t="s">
        <v>530</v>
      </c>
    </row>
    <row r="35" spans="1:12" ht="9">
      <c r="A35" s="101" t="s">
        <v>531</v>
      </c>
      <c r="C35" s="103" t="s">
        <v>227</v>
      </c>
      <c r="D35" s="4" t="s">
        <v>227</v>
      </c>
      <c r="E35" s="103" t="s">
        <v>227</v>
      </c>
      <c r="F35" s="4" t="s">
        <v>227</v>
      </c>
      <c r="G35" s="99" t="s">
        <v>532</v>
      </c>
      <c r="H35" s="102" t="s">
        <v>473</v>
      </c>
      <c r="I35" s="99" t="s">
        <v>473</v>
      </c>
      <c r="J35" s="102" t="s">
        <v>473</v>
      </c>
      <c r="K35" s="97" t="s">
        <v>533</v>
      </c>
      <c r="L35" s="99" t="s">
        <v>534</v>
      </c>
    </row>
    <row r="36" spans="1:12" ht="9">
      <c r="A36" s="101" t="s">
        <v>477</v>
      </c>
      <c r="B36" s="102" t="s">
        <v>495</v>
      </c>
      <c r="C36" s="103" t="s">
        <v>471</v>
      </c>
      <c r="D36" s="4" t="s">
        <v>227</v>
      </c>
      <c r="E36" s="103" t="s">
        <v>499</v>
      </c>
      <c r="F36" s="4" t="s">
        <v>227</v>
      </c>
      <c r="G36" s="99" t="s">
        <v>496</v>
      </c>
      <c r="H36" s="102" t="s">
        <v>500</v>
      </c>
      <c r="I36" s="99" t="s">
        <v>473</v>
      </c>
      <c r="J36" s="102" t="s">
        <v>535</v>
      </c>
      <c r="K36" s="97" t="s">
        <v>536</v>
      </c>
      <c r="L36" s="99" t="s">
        <v>496</v>
      </c>
    </row>
    <row r="37" spans="1:12" ht="9">
      <c r="A37" s="100" t="s">
        <v>537</v>
      </c>
      <c r="B37" s="97"/>
      <c r="C37" s="98"/>
      <c r="D37" s="98"/>
      <c r="E37" s="98"/>
      <c r="F37" s="98"/>
      <c r="G37" s="97"/>
      <c r="H37" s="97"/>
      <c r="I37" s="97"/>
      <c r="J37" s="97"/>
      <c r="K37" s="97"/>
      <c r="L37" s="99"/>
    </row>
    <row r="38" spans="1:12" ht="9">
      <c r="A38" s="100" t="s">
        <v>468</v>
      </c>
      <c r="B38" s="97"/>
      <c r="C38" s="98"/>
      <c r="D38" s="98"/>
      <c r="E38" s="98"/>
      <c r="F38" s="98"/>
      <c r="G38" s="97"/>
      <c r="H38" s="97"/>
      <c r="I38" s="97"/>
      <c r="J38" s="97"/>
      <c r="K38" s="97"/>
      <c r="L38" s="99"/>
    </row>
    <row r="39" spans="1:12" ht="9">
      <c r="A39" s="101" t="s">
        <v>469</v>
      </c>
      <c r="B39" s="102" t="s">
        <v>538</v>
      </c>
      <c r="C39" s="103" t="s">
        <v>471</v>
      </c>
      <c r="D39" s="4" t="s">
        <v>227</v>
      </c>
      <c r="E39" s="103" t="s">
        <v>539</v>
      </c>
      <c r="F39" s="4" t="s">
        <v>227</v>
      </c>
      <c r="G39" s="99" t="s">
        <v>540</v>
      </c>
      <c r="H39" s="102" t="s">
        <v>473</v>
      </c>
      <c r="I39" s="99" t="s">
        <v>473</v>
      </c>
      <c r="J39" s="102" t="s">
        <v>473</v>
      </c>
      <c r="K39" s="97" t="s">
        <v>540</v>
      </c>
      <c r="L39" s="99" t="s">
        <v>473</v>
      </c>
    </row>
    <row r="40" spans="1:12" ht="9">
      <c r="A40" s="100" t="s">
        <v>490</v>
      </c>
      <c r="B40" s="97"/>
      <c r="C40" s="98"/>
      <c r="D40" s="98"/>
      <c r="E40" s="98"/>
      <c r="F40" s="98"/>
      <c r="G40" s="97"/>
      <c r="H40" s="97"/>
      <c r="I40" s="97"/>
      <c r="J40" s="97"/>
      <c r="K40" s="97"/>
      <c r="L40" s="99"/>
    </row>
    <row r="41" spans="1:12" ht="9">
      <c r="A41" s="101" t="s">
        <v>541</v>
      </c>
      <c r="C41" s="103" t="s">
        <v>227</v>
      </c>
      <c r="D41" s="4" t="s">
        <v>227</v>
      </c>
      <c r="E41" s="103" t="s">
        <v>227</v>
      </c>
      <c r="F41" s="4" t="s">
        <v>227</v>
      </c>
      <c r="G41" s="99" t="s">
        <v>542</v>
      </c>
      <c r="H41" s="102" t="s">
        <v>473</v>
      </c>
      <c r="I41" s="99" t="s">
        <v>473</v>
      </c>
      <c r="J41" s="102" t="s">
        <v>473</v>
      </c>
      <c r="K41" s="97" t="s">
        <v>542</v>
      </c>
      <c r="L41" s="99" t="s">
        <v>473</v>
      </c>
    </row>
    <row r="42" spans="1:12" ht="9">
      <c r="A42" s="101" t="s">
        <v>477</v>
      </c>
      <c r="B42" s="102" t="s">
        <v>495</v>
      </c>
      <c r="C42" s="103" t="s">
        <v>471</v>
      </c>
      <c r="D42" s="4" t="s">
        <v>227</v>
      </c>
      <c r="E42" s="103" t="s">
        <v>539</v>
      </c>
      <c r="F42" s="4" t="s">
        <v>227</v>
      </c>
      <c r="G42" s="99" t="s">
        <v>496</v>
      </c>
      <c r="H42" s="99" t="s">
        <v>473</v>
      </c>
      <c r="I42" s="99" t="s">
        <v>473</v>
      </c>
      <c r="J42" s="99" t="s">
        <v>473</v>
      </c>
      <c r="K42" s="99" t="s">
        <v>473</v>
      </c>
      <c r="L42" s="99" t="s">
        <v>496</v>
      </c>
    </row>
    <row r="43" spans="1:12" ht="18">
      <c r="A43" s="100" t="s">
        <v>543</v>
      </c>
      <c r="B43" s="97"/>
      <c r="C43" s="98"/>
      <c r="D43" s="98"/>
      <c r="E43" s="98"/>
      <c r="F43" s="98"/>
      <c r="G43" s="97"/>
      <c r="H43" s="97"/>
      <c r="I43" s="97"/>
      <c r="J43" s="97"/>
      <c r="K43" s="97"/>
      <c r="L43" s="99"/>
    </row>
    <row r="44" spans="1:12" ht="9">
      <c r="A44" s="100" t="s">
        <v>468</v>
      </c>
      <c r="B44" s="97"/>
      <c r="C44" s="98"/>
      <c r="D44" s="98"/>
      <c r="E44" s="98"/>
      <c r="F44" s="98"/>
      <c r="G44" s="97"/>
      <c r="H44" s="97"/>
      <c r="I44" s="97"/>
      <c r="J44" s="97"/>
      <c r="K44" s="97"/>
      <c r="L44" s="99"/>
    </row>
    <row r="45" spans="1:12" ht="9">
      <c r="A45" s="101" t="s">
        <v>469</v>
      </c>
      <c r="B45" s="102" t="s">
        <v>488</v>
      </c>
      <c r="C45" s="103" t="s">
        <v>471</v>
      </c>
      <c r="D45" s="4" t="s">
        <v>227</v>
      </c>
      <c r="E45" s="103" t="s">
        <v>544</v>
      </c>
      <c r="F45" s="4" t="s">
        <v>227</v>
      </c>
      <c r="G45" s="99" t="s">
        <v>545</v>
      </c>
      <c r="H45" s="102" t="s">
        <v>473</v>
      </c>
      <c r="I45" s="99" t="s">
        <v>473</v>
      </c>
      <c r="J45" s="102" t="s">
        <v>473</v>
      </c>
      <c r="K45" s="97" t="s">
        <v>545</v>
      </c>
      <c r="L45" s="99" t="s">
        <v>473</v>
      </c>
    </row>
    <row r="46" spans="1:12" ht="9">
      <c r="A46" s="100" t="s">
        <v>490</v>
      </c>
      <c r="B46" s="97"/>
      <c r="C46" s="98"/>
      <c r="D46" s="98"/>
      <c r="E46" s="98"/>
      <c r="F46" s="98"/>
      <c r="G46" s="97"/>
      <c r="H46" s="97"/>
      <c r="I46" s="97"/>
      <c r="J46" s="97"/>
      <c r="K46" s="97"/>
      <c r="L46" s="99"/>
    </row>
    <row r="47" spans="1:12" ht="9">
      <c r="A47" s="101" t="s">
        <v>491</v>
      </c>
      <c r="C47" s="103" t="s">
        <v>227</v>
      </c>
      <c r="D47" s="4" t="s">
        <v>227</v>
      </c>
      <c r="E47" s="103" t="s">
        <v>227</v>
      </c>
      <c r="F47" s="4" t="s">
        <v>227</v>
      </c>
      <c r="G47" s="99" t="s">
        <v>546</v>
      </c>
      <c r="H47" s="102" t="s">
        <v>473</v>
      </c>
      <c r="I47" s="99" t="s">
        <v>473</v>
      </c>
      <c r="J47" s="102" t="s">
        <v>473</v>
      </c>
      <c r="K47" s="97" t="s">
        <v>546</v>
      </c>
      <c r="L47" s="99" t="s">
        <v>473</v>
      </c>
    </row>
    <row r="48" spans="1:12" ht="9">
      <c r="A48" s="101" t="s">
        <v>477</v>
      </c>
      <c r="B48" s="102" t="s">
        <v>495</v>
      </c>
      <c r="C48" s="103" t="s">
        <v>471</v>
      </c>
      <c r="D48" s="4" t="s">
        <v>227</v>
      </c>
      <c r="E48" s="103" t="s">
        <v>544</v>
      </c>
      <c r="F48" s="4" t="s">
        <v>227</v>
      </c>
      <c r="G48" s="99" t="s">
        <v>496</v>
      </c>
      <c r="H48" s="99" t="s">
        <v>473</v>
      </c>
      <c r="I48" s="99" t="s">
        <v>473</v>
      </c>
      <c r="J48" s="99" t="s">
        <v>473</v>
      </c>
      <c r="K48" s="99" t="s">
        <v>473</v>
      </c>
      <c r="L48" s="99" t="s">
        <v>496</v>
      </c>
    </row>
    <row r="49" spans="1:12" ht="9.75" thickBot="1">
      <c r="A49" s="104" t="s">
        <v>547</v>
      </c>
      <c r="B49" s="105"/>
      <c r="C49" s="93" t="s">
        <v>227</v>
      </c>
      <c r="D49" s="93" t="s">
        <v>227</v>
      </c>
      <c r="E49" s="93" t="s">
        <v>227</v>
      </c>
      <c r="F49" s="93" t="s">
        <v>227</v>
      </c>
      <c r="G49" s="105" t="s">
        <v>473</v>
      </c>
      <c r="H49" s="105" t="s">
        <v>548</v>
      </c>
      <c r="I49" s="105" t="s">
        <v>473</v>
      </c>
      <c r="J49" s="105" t="s">
        <v>549</v>
      </c>
      <c r="K49" s="105" t="s">
        <v>550</v>
      </c>
      <c r="L49" s="106" t="s">
        <v>473</v>
      </c>
    </row>
    <row r="50" spans="1:12" ht="9.75" thickTop="1">
      <c r="A50" s="100"/>
      <c r="B50" s="107"/>
      <c r="C50" s="108"/>
      <c r="D50" s="108"/>
      <c r="E50" s="108"/>
      <c r="F50" s="108"/>
      <c r="G50" s="107"/>
      <c r="H50" s="107"/>
      <c r="I50" s="107"/>
      <c r="J50" s="107"/>
      <c r="K50" s="107"/>
      <c r="L50" s="109"/>
    </row>
    <row r="51" spans="1:12" ht="9">
      <c r="A51" s="96" t="s">
        <v>551</v>
      </c>
      <c r="B51" s="97"/>
      <c r="C51" s="98"/>
      <c r="D51" s="98"/>
      <c r="E51" s="98"/>
      <c r="F51" s="98"/>
      <c r="G51" s="97"/>
      <c r="H51" s="97"/>
      <c r="I51" s="97"/>
      <c r="J51" s="97"/>
      <c r="K51" s="97"/>
      <c r="L51" s="99"/>
    </row>
    <row r="52" spans="1:12" ht="9">
      <c r="A52" s="100"/>
      <c r="B52" s="97"/>
      <c r="C52" s="98"/>
      <c r="D52" s="98"/>
      <c r="E52" s="98"/>
      <c r="F52" s="98"/>
      <c r="G52" s="97"/>
      <c r="H52" s="97"/>
      <c r="I52" s="97"/>
      <c r="J52" s="97"/>
      <c r="K52" s="97"/>
      <c r="L52" s="99"/>
    </row>
    <row r="53" spans="1:12" ht="9">
      <c r="A53" s="96" t="s">
        <v>467</v>
      </c>
      <c r="B53" s="97"/>
      <c r="C53" s="98"/>
      <c r="D53" s="98"/>
      <c r="E53" s="98"/>
      <c r="F53" s="98"/>
      <c r="G53" s="97"/>
      <c r="H53" s="97"/>
      <c r="I53" s="97"/>
      <c r="J53" s="97"/>
      <c r="K53" s="97"/>
      <c r="L53" s="99"/>
    </row>
    <row r="54" spans="1:12" ht="9">
      <c r="A54" s="100"/>
      <c r="B54" s="97"/>
      <c r="C54" s="98"/>
      <c r="D54" s="98"/>
      <c r="E54" s="98"/>
      <c r="F54" s="98"/>
      <c r="G54" s="97"/>
      <c r="H54" s="97"/>
      <c r="I54" s="97"/>
      <c r="J54" s="97"/>
      <c r="K54" s="97"/>
      <c r="L54" s="99"/>
    </row>
    <row r="55" spans="1:12" ht="9">
      <c r="A55" s="100" t="s">
        <v>552</v>
      </c>
      <c r="B55" s="97"/>
      <c r="C55" s="98"/>
      <c r="D55" s="98"/>
      <c r="E55" s="98"/>
      <c r="F55" s="98"/>
      <c r="G55" s="97"/>
      <c r="H55" s="97"/>
      <c r="I55" s="97"/>
      <c r="J55" s="97"/>
      <c r="K55" s="97"/>
      <c r="L55" s="99"/>
    </row>
    <row r="56" spans="1:12" ht="9">
      <c r="A56" s="100" t="s">
        <v>468</v>
      </c>
      <c r="B56" s="97"/>
      <c r="C56" s="98"/>
      <c r="D56" s="98"/>
      <c r="E56" s="98"/>
      <c r="F56" s="98"/>
      <c r="G56" s="97"/>
      <c r="H56" s="97"/>
      <c r="I56" s="97"/>
      <c r="J56" s="97"/>
      <c r="K56" s="97"/>
      <c r="L56" s="99"/>
    </row>
    <row r="57" spans="1:12" ht="9">
      <c r="A57" s="101" t="s">
        <v>469</v>
      </c>
      <c r="B57" s="102" t="s">
        <v>538</v>
      </c>
      <c r="C57" s="103" t="s">
        <v>471</v>
      </c>
      <c r="D57" s="4" t="s">
        <v>227</v>
      </c>
      <c r="E57" s="103" t="s">
        <v>553</v>
      </c>
      <c r="F57" s="4" t="s">
        <v>227</v>
      </c>
      <c r="G57" s="99" t="s">
        <v>554</v>
      </c>
      <c r="H57" s="102" t="s">
        <v>555</v>
      </c>
      <c r="I57" s="99" t="s">
        <v>473</v>
      </c>
      <c r="J57" s="102" t="s">
        <v>556</v>
      </c>
      <c r="K57" s="97" t="s">
        <v>473</v>
      </c>
      <c r="L57" s="99" t="s">
        <v>557</v>
      </c>
    </row>
    <row r="58" spans="1:12" ht="9">
      <c r="A58" s="101" t="s">
        <v>516</v>
      </c>
      <c r="C58" s="103" t="s">
        <v>227</v>
      </c>
      <c r="D58" s="4" t="s">
        <v>227</v>
      </c>
      <c r="E58" s="103" t="s">
        <v>227</v>
      </c>
      <c r="F58" s="4" t="s">
        <v>227</v>
      </c>
      <c r="G58" s="99" t="s">
        <v>558</v>
      </c>
      <c r="H58" s="102" t="s">
        <v>473</v>
      </c>
      <c r="I58" s="99" t="s">
        <v>473</v>
      </c>
      <c r="J58" s="102" t="s">
        <v>473</v>
      </c>
      <c r="K58" s="97" t="s">
        <v>473</v>
      </c>
      <c r="L58" s="99" t="s">
        <v>558</v>
      </c>
    </row>
    <row r="59" spans="1:12" ht="9">
      <c r="A59" s="101" t="s">
        <v>520</v>
      </c>
      <c r="C59" s="103" t="s">
        <v>227</v>
      </c>
      <c r="D59" s="4" t="s">
        <v>227</v>
      </c>
      <c r="E59" s="103" t="s">
        <v>227</v>
      </c>
      <c r="F59" s="4" t="s">
        <v>227</v>
      </c>
      <c r="G59" s="99" t="s">
        <v>559</v>
      </c>
      <c r="H59" s="102" t="s">
        <v>473</v>
      </c>
      <c r="I59" s="99" t="s">
        <v>473</v>
      </c>
      <c r="J59" s="102" t="s">
        <v>473</v>
      </c>
      <c r="K59" s="97" t="s">
        <v>560</v>
      </c>
      <c r="L59" s="99" t="s">
        <v>561</v>
      </c>
    </row>
    <row r="60" spans="1:12" ht="9">
      <c r="A60" s="100" t="s">
        <v>490</v>
      </c>
      <c r="B60" s="97"/>
      <c r="C60" s="98"/>
      <c r="D60" s="98"/>
      <c r="E60" s="98"/>
      <c r="F60" s="98"/>
      <c r="G60" s="97"/>
      <c r="H60" s="97"/>
      <c r="I60" s="97"/>
      <c r="J60" s="97"/>
      <c r="K60" s="97"/>
      <c r="L60" s="99"/>
    </row>
    <row r="61" spans="1:12" ht="9">
      <c r="A61" s="101" t="s">
        <v>541</v>
      </c>
      <c r="C61" s="103" t="s">
        <v>227</v>
      </c>
      <c r="D61" s="4" t="s">
        <v>227</v>
      </c>
      <c r="E61" s="103" t="s">
        <v>227</v>
      </c>
      <c r="F61" s="4" t="s">
        <v>227</v>
      </c>
      <c r="G61" s="99" t="s">
        <v>562</v>
      </c>
      <c r="H61" s="102" t="s">
        <v>473</v>
      </c>
      <c r="I61" s="99" t="s">
        <v>473</v>
      </c>
      <c r="J61" s="102" t="s">
        <v>473</v>
      </c>
      <c r="K61" s="97" t="s">
        <v>563</v>
      </c>
      <c r="L61" s="99" t="s">
        <v>564</v>
      </c>
    </row>
    <row r="62" spans="1:12" ht="9">
      <c r="A62" s="101" t="s">
        <v>527</v>
      </c>
      <c r="C62" s="103" t="s">
        <v>227</v>
      </c>
      <c r="D62" s="4" t="s">
        <v>227</v>
      </c>
      <c r="E62" s="103" t="s">
        <v>227</v>
      </c>
      <c r="F62" s="4" t="s">
        <v>227</v>
      </c>
      <c r="G62" s="99" t="s">
        <v>565</v>
      </c>
      <c r="H62" s="102" t="s">
        <v>473</v>
      </c>
      <c r="I62" s="99" t="s">
        <v>473</v>
      </c>
      <c r="J62" s="102" t="s">
        <v>473</v>
      </c>
      <c r="K62" s="97" t="s">
        <v>566</v>
      </c>
      <c r="L62" s="99" t="s">
        <v>567</v>
      </c>
    </row>
    <row r="63" spans="1:12" ht="9">
      <c r="A63" s="101" t="s">
        <v>531</v>
      </c>
      <c r="C63" s="103" t="s">
        <v>227</v>
      </c>
      <c r="D63" s="4" t="s">
        <v>227</v>
      </c>
      <c r="E63" s="103" t="s">
        <v>227</v>
      </c>
      <c r="F63" s="4" t="s">
        <v>227</v>
      </c>
      <c r="G63" s="99" t="s">
        <v>568</v>
      </c>
      <c r="H63" s="102" t="s">
        <v>473</v>
      </c>
      <c r="I63" s="99" t="s">
        <v>473</v>
      </c>
      <c r="J63" s="102" t="s">
        <v>473</v>
      </c>
      <c r="K63" s="97" t="s">
        <v>569</v>
      </c>
      <c r="L63" s="99" t="s">
        <v>570</v>
      </c>
    </row>
    <row r="64" spans="1:12" ht="9">
      <c r="A64" s="101" t="s">
        <v>477</v>
      </c>
      <c r="B64" s="102" t="s">
        <v>495</v>
      </c>
      <c r="C64" s="103" t="s">
        <v>471</v>
      </c>
      <c r="D64" s="4" t="s">
        <v>227</v>
      </c>
      <c r="E64" s="103" t="s">
        <v>553</v>
      </c>
      <c r="F64" s="4" t="s">
        <v>227</v>
      </c>
      <c r="G64" s="99" t="s">
        <v>496</v>
      </c>
      <c r="H64" s="102" t="s">
        <v>555</v>
      </c>
      <c r="I64" s="99" t="s">
        <v>473</v>
      </c>
      <c r="J64" s="102" t="s">
        <v>556</v>
      </c>
      <c r="K64" s="97" t="s">
        <v>571</v>
      </c>
      <c r="L64" s="99" t="s">
        <v>496</v>
      </c>
    </row>
    <row r="65" spans="1:12" ht="18">
      <c r="A65" s="100" t="s">
        <v>1125</v>
      </c>
      <c r="B65" s="97"/>
      <c r="C65" s="98"/>
      <c r="D65" s="98"/>
      <c r="E65" s="98"/>
      <c r="F65" s="98"/>
      <c r="G65" s="97"/>
      <c r="H65" s="97"/>
      <c r="I65" s="97"/>
      <c r="J65" s="97"/>
      <c r="K65" s="97"/>
      <c r="L65" s="99"/>
    </row>
    <row r="66" spans="1:12" ht="9">
      <c r="A66" s="100" t="s">
        <v>468</v>
      </c>
      <c r="B66" s="97"/>
      <c r="C66" s="98"/>
      <c r="D66" s="98"/>
      <c r="E66" s="98"/>
      <c r="F66" s="98"/>
      <c r="G66" s="97"/>
      <c r="H66" s="97"/>
      <c r="I66" s="97"/>
      <c r="J66" s="97"/>
      <c r="K66" s="97"/>
      <c r="L66" s="99"/>
    </row>
    <row r="67" spans="1:12" ht="9">
      <c r="A67" s="101" t="s">
        <v>469</v>
      </c>
      <c r="B67" s="102" t="s">
        <v>470</v>
      </c>
      <c r="C67" s="103" t="s">
        <v>471</v>
      </c>
      <c r="D67" s="4" t="s">
        <v>227</v>
      </c>
      <c r="E67" s="103" t="s">
        <v>572</v>
      </c>
      <c r="F67" s="4" t="s">
        <v>227</v>
      </c>
      <c r="G67" s="99" t="s">
        <v>473</v>
      </c>
      <c r="H67" s="102" t="s">
        <v>573</v>
      </c>
      <c r="I67" s="99" t="s">
        <v>473</v>
      </c>
      <c r="J67" s="102" t="s">
        <v>574</v>
      </c>
      <c r="K67" s="97" t="s">
        <v>473</v>
      </c>
      <c r="L67" s="99" t="s">
        <v>575</v>
      </c>
    </row>
    <row r="68" spans="1:12" ht="9">
      <c r="A68" s="101" t="s">
        <v>477</v>
      </c>
      <c r="B68" s="102" t="s">
        <v>478</v>
      </c>
      <c r="C68" s="103" t="s">
        <v>227</v>
      </c>
      <c r="D68" s="4" t="s">
        <v>227</v>
      </c>
      <c r="E68" s="103" t="s">
        <v>227</v>
      </c>
      <c r="F68" s="4" t="s">
        <v>227</v>
      </c>
      <c r="G68" s="99" t="s">
        <v>576</v>
      </c>
      <c r="H68" s="102" t="s">
        <v>473</v>
      </c>
      <c r="I68" s="99" t="s">
        <v>473</v>
      </c>
      <c r="J68" s="102" t="s">
        <v>577</v>
      </c>
      <c r="K68" s="97" t="s">
        <v>473</v>
      </c>
      <c r="L68" s="99" t="s">
        <v>578</v>
      </c>
    </row>
    <row r="69" spans="1:12" ht="9">
      <c r="A69" s="101" t="s">
        <v>477</v>
      </c>
      <c r="B69" s="102" t="s">
        <v>482</v>
      </c>
      <c r="C69" s="103" t="s">
        <v>227</v>
      </c>
      <c r="D69" s="4" t="s">
        <v>227</v>
      </c>
      <c r="E69" s="103" t="s">
        <v>227</v>
      </c>
      <c r="F69" s="4" t="s">
        <v>227</v>
      </c>
      <c r="G69" s="99" t="s">
        <v>579</v>
      </c>
      <c r="H69" s="102" t="s">
        <v>473</v>
      </c>
      <c r="I69" s="99" t="s">
        <v>473</v>
      </c>
      <c r="J69" s="102" t="s">
        <v>580</v>
      </c>
      <c r="K69" s="97" t="s">
        <v>473</v>
      </c>
      <c r="L69" s="99" t="s">
        <v>581</v>
      </c>
    </row>
    <row r="70" spans="1:12" ht="9">
      <c r="A70" s="101" t="s">
        <v>477</v>
      </c>
      <c r="B70" s="102" t="s">
        <v>484</v>
      </c>
      <c r="C70" s="103" t="s">
        <v>227</v>
      </c>
      <c r="D70" s="4" t="s">
        <v>227</v>
      </c>
      <c r="E70" s="103" t="s">
        <v>227</v>
      </c>
      <c r="F70" s="4" t="s">
        <v>227</v>
      </c>
      <c r="G70" s="99" t="s">
        <v>582</v>
      </c>
      <c r="H70" s="102" t="s">
        <v>473</v>
      </c>
      <c r="I70" s="99" t="s">
        <v>473</v>
      </c>
      <c r="J70" s="102" t="s">
        <v>583</v>
      </c>
      <c r="K70" s="97" t="s">
        <v>473</v>
      </c>
      <c r="L70" s="99" t="s">
        <v>584</v>
      </c>
    </row>
    <row r="71" spans="1:12" ht="9">
      <c r="A71" s="101" t="s">
        <v>477</v>
      </c>
      <c r="B71" s="102" t="s">
        <v>486</v>
      </c>
      <c r="C71" s="103" t="s">
        <v>227</v>
      </c>
      <c r="D71" s="4" t="s">
        <v>227</v>
      </c>
      <c r="E71" s="103" t="s">
        <v>227</v>
      </c>
      <c r="F71" s="4" t="s">
        <v>227</v>
      </c>
      <c r="G71" s="99" t="s">
        <v>585</v>
      </c>
      <c r="H71" s="102" t="s">
        <v>473</v>
      </c>
      <c r="I71" s="99" t="s">
        <v>473</v>
      </c>
      <c r="J71" s="102" t="s">
        <v>473</v>
      </c>
      <c r="K71" s="97" t="s">
        <v>473</v>
      </c>
      <c r="L71" s="99" t="s">
        <v>585</v>
      </c>
    </row>
    <row r="72" spans="1:12" ht="9">
      <c r="A72" s="101" t="s">
        <v>477</v>
      </c>
      <c r="B72" s="102" t="s">
        <v>488</v>
      </c>
      <c r="C72" s="103" t="s">
        <v>227</v>
      </c>
      <c r="D72" s="4" t="s">
        <v>227</v>
      </c>
      <c r="E72" s="103" t="s">
        <v>227</v>
      </c>
      <c r="F72" s="4" t="s">
        <v>227</v>
      </c>
      <c r="G72" s="99" t="s">
        <v>586</v>
      </c>
      <c r="H72" s="102" t="s">
        <v>473</v>
      </c>
      <c r="I72" s="99" t="s">
        <v>473</v>
      </c>
      <c r="J72" s="102" t="s">
        <v>473</v>
      </c>
      <c r="K72" s="97" t="s">
        <v>586</v>
      </c>
      <c r="L72" s="99" t="s">
        <v>473</v>
      </c>
    </row>
    <row r="73" spans="1:12" ht="9">
      <c r="A73" s="101" t="s">
        <v>516</v>
      </c>
      <c r="C73" s="103" t="s">
        <v>227</v>
      </c>
      <c r="D73" s="4" t="s">
        <v>227</v>
      </c>
      <c r="E73" s="103" t="s">
        <v>227</v>
      </c>
      <c r="F73" s="4" t="s">
        <v>227</v>
      </c>
      <c r="G73" s="99" t="s">
        <v>587</v>
      </c>
      <c r="H73" s="102" t="s">
        <v>473</v>
      </c>
      <c r="I73" s="99" t="s">
        <v>473</v>
      </c>
      <c r="J73" s="102" t="s">
        <v>473</v>
      </c>
      <c r="K73" s="97" t="s">
        <v>588</v>
      </c>
      <c r="L73" s="99" t="s">
        <v>589</v>
      </c>
    </row>
    <row r="74" spans="1:12" ht="9">
      <c r="A74" s="101" t="s">
        <v>520</v>
      </c>
      <c r="C74" s="103" t="s">
        <v>227</v>
      </c>
      <c r="D74" s="4" t="s">
        <v>227</v>
      </c>
      <c r="E74" s="103" t="s">
        <v>227</v>
      </c>
      <c r="F74" s="4" t="s">
        <v>227</v>
      </c>
      <c r="G74" s="99" t="s">
        <v>590</v>
      </c>
      <c r="H74" s="102" t="s">
        <v>473</v>
      </c>
      <c r="I74" s="99" t="s">
        <v>473</v>
      </c>
      <c r="J74" s="102" t="s">
        <v>473</v>
      </c>
      <c r="K74" s="97" t="s">
        <v>591</v>
      </c>
      <c r="L74" s="99" t="s">
        <v>592</v>
      </c>
    </row>
    <row r="75" spans="1:12" ht="9">
      <c r="A75" s="100" t="s">
        <v>490</v>
      </c>
      <c r="B75" s="97"/>
      <c r="C75" s="98"/>
      <c r="D75" s="98"/>
      <c r="E75" s="98"/>
      <c r="F75" s="98"/>
      <c r="G75" s="97"/>
      <c r="H75" s="97"/>
      <c r="I75" s="97"/>
      <c r="J75" s="97"/>
      <c r="K75" s="97"/>
      <c r="L75" s="99"/>
    </row>
    <row r="76" spans="1:12" ht="9">
      <c r="A76" s="101" t="s">
        <v>491</v>
      </c>
      <c r="C76" s="103" t="s">
        <v>227</v>
      </c>
      <c r="D76" s="4" t="s">
        <v>227</v>
      </c>
      <c r="E76" s="103" t="s">
        <v>227</v>
      </c>
      <c r="F76" s="4" t="s">
        <v>227</v>
      </c>
      <c r="G76" s="99" t="s">
        <v>593</v>
      </c>
      <c r="H76" s="102" t="s">
        <v>473</v>
      </c>
      <c r="I76" s="99" t="s">
        <v>473</v>
      </c>
      <c r="J76" s="102" t="s">
        <v>473</v>
      </c>
      <c r="K76" s="97" t="s">
        <v>594</v>
      </c>
      <c r="L76" s="99" t="s">
        <v>595</v>
      </c>
    </row>
    <row r="77" spans="1:12" ht="9">
      <c r="A77" s="101" t="s">
        <v>527</v>
      </c>
      <c r="C77" s="103" t="s">
        <v>227</v>
      </c>
      <c r="D77" s="4" t="s">
        <v>227</v>
      </c>
      <c r="E77" s="103" t="s">
        <v>227</v>
      </c>
      <c r="F77" s="4" t="s">
        <v>227</v>
      </c>
      <c r="G77" s="99" t="s">
        <v>596</v>
      </c>
      <c r="H77" s="102" t="s">
        <v>473</v>
      </c>
      <c r="I77" s="99" t="s">
        <v>473</v>
      </c>
      <c r="J77" s="102" t="s">
        <v>473</v>
      </c>
      <c r="K77" s="97" t="s">
        <v>597</v>
      </c>
      <c r="L77" s="99" t="s">
        <v>598</v>
      </c>
    </row>
    <row r="78" spans="1:12" ht="9">
      <c r="A78" s="101" t="s">
        <v>531</v>
      </c>
      <c r="C78" s="103" t="s">
        <v>227</v>
      </c>
      <c r="D78" s="4" t="s">
        <v>227</v>
      </c>
      <c r="E78" s="103" t="s">
        <v>227</v>
      </c>
      <c r="F78" s="4" t="s">
        <v>227</v>
      </c>
      <c r="G78" s="99" t="s">
        <v>599</v>
      </c>
      <c r="H78" s="102" t="s">
        <v>473</v>
      </c>
      <c r="I78" s="99" t="s">
        <v>473</v>
      </c>
      <c r="J78" s="102" t="s">
        <v>473</v>
      </c>
      <c r="K78" s="97" t="s">
        <v>600</v>
      </c>
      <c r="L78" s="99" t="s">
        <v>601</v>
      </c>
    </row>
    <row r="79" spans="1:12" ht="9">
      <c r="A79" s="101" t="s">
        <v>477</v>
      </c>
      <c r="B79" s="102" t="s">
        <v>495</v>
      </c>
      <c r="C79" s="103" t="s">
        <v>471</v>
      </c>
      <c r="D79" s="4" t="s">
        <v>227</v>
      </c>
      <c r="E79" s="103" t="s">
        <v>572</v>
      </c>
      <c r="F79" s="4" t="s">
        <v>227</v>
      </c>
      <c r="G79" s="99" t="s">
        <v>496</v>
      </c>
      <c r="H79" s="102" t="s">
        <v>573</v>
      </c>
      <c r="I79" s="99" t="s">
        <v>473</v>
      </c>
      <c r="J79" s="102" t="s">
        <v>602</v>
      </c>
      <c r="K79" s="97" t="s">
        <v>603</v>
      </c>
      <c r="L79" s="99" t="s">
        <v>496</v>
      </c>
    </row>
    <row r="80" spans="1:12" ht="9">
      <c r="A80" s="100"/>
      <c r="B80" s="97"/>
      <c r="C80" s="98"/>
      <c r="D80" s="98"/>
      <c r="E80" s="98"/>
      <c r="F80" s="98"/>
      <c r="G80" s="97"/>
      <c r="H80" s="97"/>
      <c r="I80" s="97"/>
      <c r="J80" s="97"/>
      <c r="K80" s="97"/>
      <c r="L80" s="99"/>
    </row>
    <row r="81" spans="1:12" ht="9">
      <c r="A81" s="96" t="s">
        <v>604</v>
      </c>
      <c r="B81" s="97"/>
      <c r="C81" s="98"/>
      <c r="D81" s="98"/>
      <c r="E81" s="98"/>
      <c r="F81" s="98"/>
      <c r="G81" s="97"/>
      <c r="H81" s="97"/>
      <c r="I81" s="97"/>
      <c r="J81" s="97"/>
      <c r="K81" s="97"/>
      <c r="L81" s="99"/>
    </row>
    <row r="82" spans="1:12" ht="9">
      <c r="A82" s="100"/>
      <c r="B82" s="97"/>
      <c r="C82" s="98"/>
      <c r="D82" s="98"/>
      <c r="E82" s="98"/>
      <c r="F82" s="98"/>
      <c r="G82" s="97"/>
      <c r="H82" s="97"/>
      <c r="I82" s="97"/>
      <c r="J82" s="97"/>
      <c r="K82" s="97"/>
      <c r="L82" s="99"/>
    </row>
    <row r="83" spans="1:12" ht="18">
      <c r="A83" s="100" t="s">
        <v>1126</v>
      </c>
      <c r="B83" s="97"/>
      <c r="C83" s="98"/>
      <c r="D83" s="98"/>
      <c r="E83" s="98"/>
      <c r="F83" s="98"/>
      <c r="G83" s="97"/>
      <c r="H83" s="97"/>
      <c r="I83" s="97"/>
      <c r="J83" s="97"/>
      <c r="K83" s="97"/>
      <c r="L83" s="99"/>
    </row>
    <row r="84" spans="1:12" ht="9">
      <c r="A84" s="100" t="s">
        <v>468</v>
      </c>
      <c r="B84" s="97"/>
      <c r="C84" s="98"/>
      <c r="D84" s="98"/>
      <c r="E84" s="98"/>
      <c r="F84" s="98"/>
      <c r="G84" s="97"/>
      <c r="H84" s="97"/>
      <c r="I84" s="97"/>
      <c r="J84" s="97"/>
      <c r="K84" s="97"/>
      <c r="L84" s="99"/>
    </row>
    <row r="85" spans="1:12" ht="9">
      <c r="A85" s="101" t="s">
        <v>469</v>
      </c>
      <c r="B85" s="102" t="s">
        <v>538</v>
      </c>
      <c r="C85" s="103" t="s">
        <v>471</v>
      </c>
      <c r="D85" s="4" t="s">
        <v>227</v>
      </c>
      <c r="E85" s="103" t="s">
        <v>605</v>
      </c>
      <c r="F85" s="4" t="s">
        <v>227</v>
      </c>
      <c r="G85" s="99" t="s">
        <v>606</v>
      </c>
      <c r="H85" s="102" t="s">
        <v>473</v>
      </c>
      <c r="I85" s="99" t="s">
        <v>473</v>
      </c>
      <c r="J85" s="102" t="s">
        <v>473</v>
      </c>
      <c r="K85" s="97" t="s">
        <v>473</v>
      </c>
      <c r="L85" s="99" t="s">
        <v>606</v>
      </c>
    </row>
    <row r="86" spans="1:12" ht="9">
      <c r="A86" s="100" t="s">
        <v>490</v>
      </c>
      <c r="B86" s="97"/>
      <c r="C86" s="98"/>
      <c r="D86" s="98"/>
      <c r="E86" s="98"/>
      <c r="F86" s="98"/>
      <c r="G86" s="97"/>
      <c r="H86" s="97"/>
      <c r="I86" s="97"/>
      <c r="J86" s="97"/>
      <c r="K86" s="97"/>
      <c r="L86" s="99"/>
    </row>
    <row r="87" spans="1:12" ht="9">
      <c r="A87" s="101" t="s">
        <v>541</v>
      </c>
      <c r="C87" s="103" t="s">
        <v>227</v>
      </c>
      <c r="D87" s="4" t="s">
        <v>227</v>
      </c>
      <c r="E87" s="103" t="s">
        <v>227</v>
      </c>
      <c r="F87" s="4" t="s">
        <v>227</v>
      </c>
      <c r="G87" s="99" t="s">
        <v>607</v>
      </c>
      <c r="H87" s="102" t="s">
        <v>473</v>
      </c>
      <c r="I87" s="99" t="s">
        <v>473</v>
      </c>
      <c r="J87" s="102" t="s">
        <v>473</v>
      </c>
      <c r="K87" s="97" t="s">
        <v>473</v>
      </c>
      <c r="L87" s="99" t="s">
        <v>607</v>
      </c>
    </row>
    <row r="88" spans="1:12" ht="9">
      <c r="A88" s="101" t="s">
        <v>477</v>
      </c>
      <c r="B88" s="102" t="s">
        <v>495</v>
      </c>
      <c r="C88" s="103" t="s">
        <v>471</v>
      </c>
      <c r="D88" s="4" t="s">
        <v>227</v>
      </c>
      <c r="E88" s="103" t="s">
        <v>605</v>
      </c>
      <c r="F88" s="4" t="s">
        <v>227</v>
      </c>
      <c r="G88" s="99" t="s">
        <v>496</v>
      </c>
      <c r="H88" s="99" t="s">
        <v>473</v>
      </c>
      <c r="I88" s="99" t="s">
        <v>473</v>
      </c>
      <c r="J88" s="99" t="s">
        <v>473</v>
      </c>
      <c r="K88" s="99" t="s">
        <v>473</v>
      </c>
      <c r="L88" s="99" t="s">
        <v>496</v>
      </c>
    </row>
    <row r="89" spans="1:12" ht="9.75" thickBot="1">
      <c r="A89" s="104" t="s">
        <v>608</v>
      </c>
      <c r="B89" s="105"/>
      <c r="C89" s="93" t="s">
        <v>227</v>
      </c>
      <c r="D89" s="93" t="s">
        <v>227</v>
      </c>
      <c r="E89" s="93" t="s">
        <v>227</v>
      </c>
      <c r="F89" s="93" t="s">
        <v>227</v>
      </c>
      <c r="G89" s="105" t="s">
        <v>473</v>
      </c>
      <c r="H89" s="105" t="s">
        <v>609</v>
      </c>
      <c r="I89" s="105" t="s">
        <v>473</v>
      </c>
      <c r="J89" s="105" t="s">
        <v>610</v>
      </c>
      <c r="K89" s="105" t="s">
        <v>611</v>
      </c>
      <c r="L89" s="106" t="s">
        <v>473</v>
      </c>
    </row>
    <row r="90" spans="1:12" ht="9.75" thickTop="1">
      <c r="A90" s="100"/>
      <c r="B90" s="107"/>
      <c r="C90" s="108"/>
      <c r="D90" s="108"/>
      <c r="E90" s="108"/>
      <c r="F90" s="108"/>
      <c r="G90" s="107"/>
      <c r="H90" s="107"/>
      <c r="I90" s="107"/>
      <c r="J90" s="107"/>
      <c r="K90" s="107"/>
      <c r="L90" s="109"/>
    </row>
    <row r="91" spans="1:12" ht="18">
      <c r="A91" s="96" t="s">
        <v>612</v>
      </c>
      <c r="B91" s="97"/>
      <c r="C91" s="98"/>
      <c r="D91" s="98"/>
      <c r="E91" s="98"/>
      <c r="F91" s="98"/>
      <c r="G91" s="97"/>
      <c r="H91" s="97"/>
      <c r="I91" s="97"/>
      <c r="J91" s="97"/>
      <c r="K91" s="97"/>
      <c r="L91" s="99"/>
    </row>
    <row r="92" spans="1:12" ht="9">
      <c r="A92" s="100"/>
      <c r="B92" s="97"/>
      <c r="C92" s="98"/>
      <c r="D92" s="98"/>
      <c r="E92" s="98"/>
      <c r="F92" s="98"/>
      <c r="G92" s="97"/>
      <c r="H92" s="97"/>
      <c r="I92" s="97"/>
      <c r="J92" s="97"/>
      <c r="K92" s="97"/>
      <c r="L92" s="99"/>
    </row>
    <row r="93" spans="1:12" ht="9">
      <c r="A93" s="96" t="s">
        <v>467</v>
      </c>
      <c r="B93" s="97"/>
      <c r="C93" s="98"/>
      <c r="D93" s="98"/>
      <c r="E93" s="98"/>
      <c r="F93" s="98"/>
      <c r="G93" s="97"/>
      <c r="H93" s="97"/>
      <c r="I93" s="97"/>
      <c r="J93" s="97"/>
      <c r="K93" s="97"/>
      <c r="L93" s="99"/>
    </row>
    <row r="94" spans="1:12" ht="9">
      <c r="A94" s="100"/>
      <c r="B94" s="97"/>
      <c r="C94" s="98"/>
      <c r="D94" s="98"/>
      <c r="E94" s="98"/>
      <c r="F94" s="98"/>
      <c r="G94" s="97"/>
      <c r="H94" s="97"/>
      <c r="I94" s="97"/>
      <c r="J94" s="97"/>
      <c r="K94" s="97"/>
      <c r="L94" s="99"/>
    </row>
    <row r="95" spans="1:12" ht="18">
      <c r="A95" s="100" t="s">
        <v>1127</v>
      </c>
      <c r="B95" s="97"/>
      <c r="C95" s="98"/>
      <c r="D95" s="98"/>
      <c r="E95" s="98"/>
      <c r="F95" s="98"/>
      <c r="G95" s="97"/>
      <c r="H95" s="97"/>
      <c r="I95" s="97"/>
      <c r="J95" s="97"/>
      <c r="K95" s="97"/>
      <c r="L95" s="99"/>
    </row>
    <row r="96" spans="1:12" ht="9">
      <c r="A96" s="100" t="s">
        <v>468</v>
      </c>
      <c r="B96" s="97"/>
      <c r="C96" s="98"/>
      <c r="D96" s="98"/>
      <c r="E96" s="98"/>
      <c r="F96" s="98"/>
      <c r="G96" s="97"/>
      <c r="H96" s="97"/>
      <c r="I96" s="97"/>
      <c r="J96" s="97"/>
      <c r="K96" s="97"/>
      <c r="L96" s="99"/>
    </row>
    <row r="97" spans="1:12" ht="9">
      <c r="A97" s="101" t="s">
        <v>469</v>
      </c>
      <c r="B97" s="102" t="s">
        <v>470</v>
      </c>
      <c r="C97" s="103" t="s">
        <v>471</v>
      </c>
      <c r="D97" s="4" t="s">
        <v>227</v>
      </c>
      <c r="E97" s="103" t="s">
        <v>613</v>
      </c>
      <c r="F97" s="4" t="s">
        <v>227</v>
      </c>
      <c r="G97" s="99" t="s">
        <v>473</v>
      </c>
      <c r="H97" s="102" t="s">
        <v>614</v>
      </c>
      <c r="I97" s="99" t="s">
        <v>473</v>
      </c>
      <c r="J97" s="102" t="s">
        <v>615</v>
      </c>
      <c r="K97" s="97" t="s">
        <v>473</v>
      </c>
      <c r="L97" s="99" t="s">
        <v>616</v>
      </c>
    </row>
    <row r="98" spans="1:12" ht="9">
      <c r="A98" s="101" t="s">
        <v>477</v>
      </c>
      <c r="B98" s="102" t="s">
        <v>478</v>
      </c>
      <c r="C98" s="103" t="s">
        <v>227</v>
      </c>
      <c r="D98" s="4" t="s">
        <v>227</v>
      </c>
      <c r="E98" s="103" t="s">
        <v>227</v>
      </c>
      <c r="F98" s="4" t="s">
        <v>227</v>
      </c>
      <c r="G98" s="99" t="s">
        <v>617</v>
      </c>
      <c r="H98" s="102" t="s">
        <v>473</v>
      </c>
      <c r="I98" s="99" t="s">
        <v>473</v>
      </c>
      <c r="J98" s="102" t="s">
        <v>618</v>
      </c>
      <c r="K98" s="97" t="s">
        <v>473</v>
      </c>
      <c r="L98" s="99" t="s">
        <v>619</v>
      </c>
    </row>
    <row r="99" spans="1:12" ht="9">
      <c r="A99" s="101" t="s">
        <v>477</v>
      </c>
      <c r="B99" s="102" t="s">
        <v>482</v>
      </c>
      <c r="C99" s="103" t="s">
        <v>227</v>
      </c>
      <c r="D99" s="4" t="s">
        <v>227</v>
      </c>
      <c r="E99" s="103" t="s">
        <v>227</v>
      </c>
      <c r="F99" s="4" t="s">
        <v>227</v>
      </c>
      <c r="G99" s="99" t="s">
        <v>620</v>
      </c>
      <c r="H99" s="102" t="s">
        <v>473</v>
      </c>
      <c r="I99" s="99" t="s">
        <v>473</v>
      </c>
      <c r="J99" s="102" t="s">
        <v>621</v>
      </c>
      <c r="K99" s="97" t="s">
        <v>473</v>
      </c>
      <c r="L99" s="99" t="s">
        <v>622</v>
      </c>
    </row>
    <row r="100" spans="1:12" ht="9">
      <c r="A100" s="101" t="s">
        <v>477</v>
      </c>
      <c r="B100" s="102" t="s">
        <v>484</v>
      </c>
      <c r="C100" s="103" t="s">
        <v>227</v>
      </c>
      <c r="D100" s="4" t="s">
        <v>227</v>
      </c>
      <c r="E100" s="103" t="s">
        <v>227</v>
      </c>
      <c r="F100" s="4" t="s">
        <v>227</v>
      </c>
      <c r="G100" s="99" t="s">
        <v>623</v>
      </c>
      <c r="H100" s="102" t="s">
        <v>473</v>
      </c>
      <c r="I100" s="99" t="s">
        <v>473</v>
      </c>
      <c r="J100" s="102" t="s">
        <v>473</v>
      </c>
      <c r="K100" s="97" t="s">
        <v>473</v>
      </c>
      <c r="L100" s="99" t="s">
        <v>623</v>
      </c>
    </row>
    <row r="101" spans="1:12" ht="9">
      <c r="A101" s="101" t="s">
        <v>477</v>
      </c>
      <c r="B101" s="102" t="s">
        <v>486</v>
      </c>
      <c r="C101" s="103" t="s">
        <v>227</v>
      </c>
      <c r="D101" s="4" t="s">
        <v>227</v>
      </c>
      <c r="E101" s="103" t="s">
        <v>227</v>
      </c>
      <c r="F101" s="4" t="s">
        <v>227</v>
      </c>
      <c r="G101" s="99" t="s">
        <v>624</v>
      </c>
      <c r="H101" s="102" t="s">
        <v>473</v>
      </c>
      <c r="I101" s="99" t="s">
        <v>473</v>
      </c>
      <c r="J101" s="102" t="s">
        <v>473</v>
      </c>
      <c r="K101" s="97" t="s">
        <v>473</v>
      </c>
      <c r="L101" s="99" t="s">
        <v>624</v>
      </c>
    </row>
    <row r="102" spans="1:12" ht="9">
      <c r="A102" s="101" t="s">
        <v>477</v>
      </c>
      <c r="B102" s="102" t="s">
        <v>488</v>
      </c>
      <c r="C102" s="103" t="s">
        <v>227</v>
      </c>
      <c r="D102" s="4" t="s">
        <v>227</v>
      </c>
      <c r="E102" s="103" t="s">
        <v>227</v>
      </c>
      <c r="F102" s="4" t="s">
        <v>227</v>
      </c>
      <c r="G102" s="99" t="s">
        <v>625</v>
      </c>
      <c r="H102" s="102" t="s">
        <v>473</v>
      </c>
      <c r="I102" s="99" t="s">
        <v>473</v>
      </c>
      <c r="J102" s="102" t="s">
        <v>473</v>
      </c>
      <c r="K102" s="97" t="s">
        <v>625</v>
      </c>
      <c r="L102" s="99" t="s">
        <v>473</v>
      </c>
    </row>
    <row r="103" spans="1:12" ht="9">
      <c r="A103" s="100" t="s">
        <v>490</v>
      </c>
      <c r="B103" s="97"/>
      <c r="C103" s="98"/>
      <c r="D103" s="98"/>
      <c r="E103" s="98"/>
      <c r="F103" s="98"/>
      <c r="G103" s="97"/>
      <c r="H103" s="97"/>
      <c r="I103" s="97"/>
      <c r="J103" s="97"/>
      <c r="K103" s="97"/>
      <c r="L103" s="99"/>
    </row>
    <row r="104" spans="1:12" ht="9">
      <c r="A104" s="101" t="s">
        <v>491</v>
      </c>
      <c r="C104" s="103" t="s">
        <v>227</v>
      </c>
      <c r="D104" s="4" t="s">
        <v>227</v>
      </c>
      <c r="E104" s="103" t="s">
        <v>227</v>
      </c>
      <c r="F104" s="4" t="s">
        <v>227</v>
      </c>
      <c r="G104" s="99" t="s">
        <v>626</v>
      </c>
      <c r="H104" s="102" t="s">
        <v>473</v>
      </c>
      <c r="I104" s="99" t="s">
        <v>473</v>
      </c>
      <c r="J104" s="102" t="s">
        <v>473</v>
      </c>
      <c r="K104" s="97" t="s">
        <v>627</v>
      </c>
      <c r="L104" s="99" t="s">
        <v>628</v>
      </c>
    </row>
    <row r="105" spans="1:12" ht="9">
      <c r="A105" s="101" t="s">
        <v>527</v>
      </c>
      <c r="C105" s="103" t="s">
        <v>227</v>
      </c>
      <c r="D105" s="4" t="s">
        <v>227</v>
      </c>
      <c r="E105" s="103" t="s">
        <v>227</v>
      </c>
      <c r="F105" s="4" t="s">
        <v>227</v>
      </c>
      <c r="G105" s="99" t="s">
        <v>629</v>
      </c>
      <c r="H105" s="102" t="s">
        <v>473</v>
      </c>
      <c r="I105" s="99" t="s">
        <v>473</v>
      </c>
      <c r="J105" s="102" t="s">
        <v>473</v>
      </c>
      <c r="K105" s="97" t="s">
        <v>630</v>
      </c>
      <c r="L105" s="99" t="s">
        <v>631</v>
      </c>
    </row>
    <row r="106" spans="1:12" ht="9">
      <c r="A106" s="101" t="s">
        <v>531</v>
      </c>
      <c r="C106" s="103" t="s">
        <v>227</v>
      </c>
      <c r="D106" s="4" t="s">
        <v>227</v>
      </c>
      <c r="E106" s="103" t="s">
        <v>227</v>
      </c>
      <c r="F106" s="4" t="s">
        <v>227</v>
      </c>
      <c r="G106" s="99" t="s">
        <v>632</v>
      </c>
      <c r="H106" s="102" t="s">
        <v>473</v>
      </c>
      <c r="I106" s="99" t="s">
        <v>473</v>
      </c>
      <c r="J106" s="102" t="s">
        <v>473</v>
      </c>
      <c r="K106" s="97" t="s">
        <v>633</v>
      </c>
      <c r="L106" s="99" t="s">
        <v>634</v>
      </c>
    </row>
    <row r="107" spans="1:12" ht="9">
      <c r="A107" s="101" t="s">
        <v>477</v>
      </c>
      <c r="B107" s="102" t="s">
        <v>495</v>
      </c>
      <c r="C107" s="103" t="s">
        <v>471</v>
      </c>
      <c r="D107" s="4" t="s">
        <v>227</v>
      </c>
      <c r="E107" s="103" t="s">
        <v>613</v>
      </c>
      <c r="F107" s="4" t="s">
        <v>227</v>
      </c>
      <c r="G107" s="99" t="s">
        <v>496</v>
      </c>
      <c r="H107" s="102" t="s">
        <v>614</v>
      </c>
      <c r="I107" s="99" t="s">
        <v>473</v>
      </c>
      <c r="J107" s="102" t="s">
        <v>635</v>
      </c>
      <c r="K107" s="97" t="s">
        <v>636</v>
      </c>
      <c r="L107" s="99" t="s">
        <v>496</v>
      </c>
    </row>
    <row r="108" spans="1:12" ht="18">
      <c r="A108" s="100" t="s">
        <v>637</v>
      </c>
      <c r="B108" s="97"/>
      <c r="C108" s="98"/>
      <c r="D108" s="98"/>
      <c r="E108" s="98"/>
      <c r="F108" s="98"/>
      <c r="G108" s="97"/>
      <c r="H108" s="97"/>
      <c r="I108" s="97"/>
      <c r="J108" s="97"/>
      <c r="K108" s="97"/>
      <c r="L108" s="99"/>
    </row>
    <row r="109" spans="1:12" ht="9">
      <c r="A109" s="100" t="s">
        <v>468</v>
      </c>
      <c r="B109" s="97"/>
      <c r="C109" s="98"/>
      <c r="D109" s="98"/>
      <c r="E109" s="98"/>
      <c r="F109" s="98"/>
      <c r="G109" s="97"/>
      <c r="H109" s="97"/>
      <c r="I109" s="97"/>
      <c r="J109" s="97"/>
      <c r="K109" s="97"/>
      <c r="L109" s="99"/>
    </row>
    <row r="110" spans="1:12" ht="9">
      <c r="A110" s="101" t="s">
        <v>469</v>
      </c>
      <c r="B110" s="102" t="s">
        <v>470</v>
      </c>
      <c r="C110" s="103" t="s">
        <v>471</v>
      </c>
      <c r="D110" s="4" t="s">
        <v>227</v>
      </c>
      <c r="E110" s="103" t="s">
        <v>638</v>
      </c>
      <c r="F110" s="4" t="s">
        <v>227</v>
      </c>
      <c r="G110" s="99" t="s">
        <v>473</v>
      </c>
      <c r="H110" s="102" t="s">
        <v>639</v>
      </c>
      <c r="I110" s="99" t="s">
        <v>473</v>
      </c>
      <c r="J110" s="102" t="s">
        <v>640</v>
      </c>
      <c r="K110" s="97" t="s">
        <v>473</v>
      </c>
      <c r="L110" s="99" t="s">
        <v>641</v>
      </c>
    </row>
    <row r="111" spans="1:12" ht="9">
      <c r="A111" s="101" t="s">
        <v>477</v>
      </c>
      <c r="B111" s="102" t="s">
        <v>478</v>
      </c>
      <c r="C111" s="103" t="s">
        <v>227</v>
      </c>
      <c r="D111" s="4" t="s">
        <v>227</v>
      </c>
      <c r="E111" s="103" t="s">
        <v>227</v>
      </c>
      <c r="F111" s="4" t="s">
        <v>227</v>
      </c>
      <c r="G111" s="99" t="s">
        <v>642</v>
      </c>
      <c r="H111" s="102" t="s">
        <v>473</v>
      </c>
      <c r="I111" s="99" t="s">
        <v>473</v>
      </c>
      <c r="J111" s="102" t="s">
        <v>643</v>
      </c>
      <c r="K111" s="97" t="s">
        <v>473</v>
      </c>
      <c r="L111" s="99" t="s">
        <v>644</v>
      </c>
    </row>
    <row r="112" spans="1:12" ht="9">
      <c r="A112" s="101" t="s">
        <v>477</v>
      </c>
      <c r="B112" s="102" t="s">
        <v>482</v>
      </c>
      <c r="C112" s="103" t="s">
        <v>227</v>
      </c>
      <c r="D112" s="4" t="s">
        <v>227</v>
      </c>
      <c r="E112" s="103" t="s">
        <v>227</v>
      </c>
      <c r="F112" s="4" t="s">
        <v>227</v>
      </c>
      <c r="G112" s="99" t="s">
        <v>645</v>
      </c>
      <c r="H112" s="102" t="s">
        <v>473</v>
      </c>
      <c r="I112" s="99" t="s">
        <v>473</v>
      </c>
      <c r="J112" s="102" t="s">
        <v>646</v>
      </c>
      <c r="K112" s="97" t="s">
        <v>473</v>
      </c>
      <c r="L112" s="99" t="s">
        <v>647</v>
      </c>
    </row>
    <row r="113" spans="1:12" ht="9">
      <c r="A113" s="101" t="s">
        <v>477</v>
      </c>
      <c r="B113" s="102" t="s">
        <v>484</v>
      </c>
      <c r="C113" s="103" t="s">
        <v>227</v>
      </c>
      <c r="D113" s="4" t="s">
        <v>227</v>
      </c>
      <c r="E113" s="103" t="s">
        <v>227</v>
      </c>
      <c r="F113" s="4" t="s">
        <v>227</v>
      </c>
      <c r="G113" s="99" t="s">
        <v>648</v>
      </c>
      <c r="H113" s="102" t="s">
        <v>473</v>
      </c>
      <c r="I113" s="99" t="s">
        <v>473</v>
      </c>
      <c r="J113" s="102" t="s">
        <v>473</v>
      </c>
      <c r="K113" s="97" t="s">
        <v>473</v>
      </c>
      <c r="L113" s="99" t="s">
        <v>648</v>
      </c>
    </row>
    <row r="114" spans="1:12" ht="9">
      <c r="A114" s="101" t="s">
        <v>477</v>
      </c>
      <c r="B114" s="102" t="s">
        <v>486</v>
      </c>
      <c r="C114" s="103" t="s">
        <v>227</v>
      </c>
      <c r="D114" s="4" t="s">
        <v>227</v>
      </c>
      <c r="E114" s="103" t="s">
        <v>227</v>
      </c>
      <c r="F114" s="4" t="s">
        <v>227</v>
      </c>
      <c r="G114" s="99" t="s">
        <v>649</v>
      </c>
      <c r="H114" s="102" t="s">
        <v>473</v>
      </c>
      <c r="I114" s="99" t="s">
        <v>473</v>
      </c>
      <c r="J114" s="102" t="s">
        <v>650</v>
      </c>
      <c r="K114" s="97" t="s">
        <v>473</v>
      </c>
      <c r="L114" s="99" t="s">
        <v>651</v>
      </c>
    </row>
    <row r="115" spans="1:12" ht="9">
      <c r="A115" s="101" t="s">
        <v>477</v>
      </c>
      <c r="B115" s="102" t="s">
        <v>488</v>
      </c>
      <c r="C115" s="103" t="s">
        <v>227</v>
      </c>
      <c r="D115" s="4" t="s">
        <v>227</v>
      </c>
      <c r="E115" s="103" t="s">
        <v>227</v>
      </c>
      <c r="F115" s="4" t="s">
        <v>227</v>
      </c>
      <c r="G115" s="99" t="s">
        <v>652</v>
      </c>
      <c r="H115" s="102" t="s">
        <v>473</v>
      </c>
      <c r="I115" s="99" t="s">
        <v>473</v>
      </c>
      <c r="J115" s="102" t="s">
        <v>473</v>
      </c>
      <c r="K115" s="97" t="s">
        <v>652</v>
      </c>
      <c r="L115" s="99" t="s">
        <v>473</v>
      </c>
    </row>
    <row r="116" spans="1:12" ht="9">
      <c r="A116" s="101" t="s">
        <v>516</v>
      </c>
      <c r="C116" s="103" t="s">
        <v>227</v>
      </c>
      <c r="D116" s="4" t="s">
        <v>227</v>
      </c>
      <c r="E116" s="103" t="s">
        <v>227</v>
      </c>
      <c r="F116" s="4" t="s">
        <v>227</v>
      </c>
      <c r="G116" s="99" t="s">
        <v>653</v>
      </c>
      <c r="H116" s="102" t="s">
        <v>473</v>
      </c>
      <c r="I116" s="99" t="s">
        <v>473</v>
      </c>
      <c r="J116" s="102" t="s">
        <v>473</v>
      </c>
      <c r="K116" s="97" t="s">
        <v>653</v>
      </c>
      <c r="L116" s="99" t="s">
        <v>473</v>
      </c>
    </row>
    <row r="117" spans="1:12" ht="9">
      <c r="A117" s="101" t="s">
        <v>520</v>
      </c>
      <c r="C117" s="103" t="s">
        <v>227</v>
      </c>
      <c r="D117" s="4" t="s">
        <v>227</v>
      </c>
      <c r="E117" s="103" t="s">
        <v>227</v>
      </c>
      <c r="F117" s="4" t="s">
        <v>227</v>
      </c>
      <c r="G117" s="99" t="s">
        <v>654</v>
      </c>
      <c r="H117" s="102" t="s">
        <v>473</v>
      </c>
      <c r="I117" s="99" t="s">
        <v>473</v>
      </c>
      <c r="J117" s="102" t="s">
        <v>473</v>
      </c>
      <c r="K117" s="97" t="s">
        <v>655</v>
      </c>
      <c r="L117" s="99" t="s">
        <v>656</v>
      </c>
    </row>
    <row r="118" spans="1:12" ht="9">
      <c r="A118" s="100" t="s">
        <v>490</v>
      </c>
      <c r="B118" s="97"/>
      <c r="C118" s="98"/>
      <c r="D118" s="98"/>
      <c r="E118" s="98"/>
      <c r="F118" s="98"/>
      <c r="G118" s="97"/>
      <c r="H118" s="97"/>
      <c r="I118" s="97"/>
      <c r="J118" s="97"/>
      <c r="K118" s="97"/>
      <c r="L118" s="99"/>
    </row>
    <row r="119" spans="1:12" ht="9">
      <c r="A119" s="101" t="s">
        <v>491</v>
      </c>
      <c r="C119" s="103" t="s">
        <v>227</v>
      </c>
      <c r="D119" s="4" t="s">
        <v>227</v>
      </c>
      <c r="E119" s="103" t="s">
        <v>227</v>
      </c>
      <c r="F119" s="4" t="s">
        <v>227</v>
      </c>
      <c r="G119" s="99" t="s">
        <v>657</v>
      </c>
      <c r="H119" s="102" t="s">
        <v>473</v>
      </c>
      <c r="I119" s="99" t="s">
        <v>473</v>
      </c>
      <c r="J119" s="102" t="s">
        <v>473</v>
      </c>
      <c r="K119" s="97" t="s">
        <v>658</v>
      </c>
      <c r="L119" s="99" t="s">
        <v>659</v>
      </c>
    </row>
    <row r="120" spans="1:12" ht="9">
      <c r="A120" s="101" t="s">
        <v>527</v>
      </c>
      <c r="C120" s="103" t="s">
        <v>227</v>
      </c>
      <c r="D120" s="4" t="s">
        <v>227</v>
      </c>
      <c r="E120" s="103" t="s">
        <v>227</v>
      </c>
      <c r="F120" s="4" t="s">
        <v>227</v>
      </c>
      <c r="G120" s="99" t="s">
        <v>660</v>
      </c>
      <c r="H120" s="102" t="s">
        <v>473</v>
      </c>
      <c r="I120" s="99" t="s">
        <v>473</v>
      </c>
      <c r="J120" s="102" t="s">
        <v>473</v>
      </c>
      <c r="K120" s="97" t="s">
        <v>661</v>
      </c>
      <c r="L120" s="99" t="s">
        <v>662</v>
      </c>
    </row>
    <row r="121" spans="1:12" ht="9">
      <c r="A121" s="101" t="s">
        <v>531</v>
      </c>
      <c r="C121" s="103" t="s">
        <v>227</v>
      </c>
      <c r="D121" s="4" t="s">
        <v>227</v>
      </c>
      <c r="E121" s="103" t="s">
        <v>227</v>
      </c>
      <c r="F121" s="4" t="s">
        <v>227</v>
      </c>
      <c r="G121" s="99" t="s">
        <v>663</v>
      </c>
      <c r="H121" s="102" t="s">
        <v>473</v>
      </c>
      <c r="I121" s="99" t="s">
        <v>473</v>
      </c>
      <c r="J121" s="102" t="s">
        <v>473</v>
      </c>
      <c r="K121" s="97" t="s">
        <v>664</v>
      </c>
      <c r="L121" s="99" t="s">
        <v>665</v>
      </c>
    </row>
    <row r="122" spans="1:12" ht="9">
      <c r="A122" s="101" t="s">
        <v>477</v>
      </c>
      <c r="B122" s="102" t="s">
        <v>495</v>
      </c>
      <c r="C122" s="103" t="s">
        <v>471</v>
      </c>
      <c r="D122" s="4" t="s">
        <v>227</v>
      </c>
      <c r="E122" s="103" t="s">
        <v>638</v>
      </c>
      <c r="F122" s="4" t="s">
        <v>227</v>
      </c>
      <c r="G122" s="99" t="s">
        <v>496</v>
      </c>
      <c r="H122" s="102" t="s">
        <v>639</v>
      </c>
      <c r="I122" s="99" t="s">
        <v>473</v>
      </c>
      <c r="J122" s="102" t="s">
        <v>666</v>
      </c>
      <c r="K122" s="97" t="s">
        <v>667</v>
      </c>
      <c r="L122" s="99" t="s">
        <v>496</v>
      </c>
    </row>
    <row r="123" spans="1:12" ht="18.75" thickBot="1">
      <c r="A123" s="104" t="s">
        <v>1143</v>
      </c>
      <c r="B123" s="105"/>
      <c r="C123" s="93" t="s">
        <v>227</v>
      </c>
      <c r="D123" s="93" t="s">
        <v>227</v>
      </c>
      <c r="E123" s="93" t="s">
        <v>227</v>
      </c>
      <c r="F123" s="93" t="s">
        <v>227</v>
      </c>
      <c r="G123" s="105" t="s">
        <v>473</v>
      </c>
      <c r="H123" s="105" t="s">
        <v>669</v>
      </c>
      <c r="I123" s="105" t="s">
        <v>473</v>
      </c>
      <c r="J123" s="105" t="s">
        <v>670</v>
      </c>
      <c r="K123" s="105" t="s">
        <v>671</v>
      </c>
      <c r="L123" s="106" t="s">
        <v>473</v>
      </c>
    </row>
    <row r="124" spans="1:12" ht="9.75" thickTop="1">
      <c r="A124" s="96"/>
      <c r="B124" s="107"/>
      <c r="C124" s="108"/>
      <c r="D124" s="108"/>
      <c r="E124" s="108"/>
      <c r="F124" s="108"/>
      <c r="G124" s="107"/>
      <c r="H124" s="107"/>
      <c r="I124" s="107"/>
      <c r="J124" s="107"/>
      <c r="K124" s="107"/>
      <c r="L124" s="109"/>
    </row>
    <row r="125" spans="1:12" ht="9">
      <c r="A125" s="96" t="s">
        <v>672</v>
      </c>
      <c r="B125" s="97"/>
      <c r="C125" s="98"/>
      <c r="D125" s="98"/>
      <c r="E125" s="98"/>
      <c r="F125" s="98"/>
      <c r="G125" s="97"/>
      <c r="H125" s="97"/>
      <c r="I125" s="97"/>
      <c r="J125" s="97"/>
      <c r="K125" s="97"/>
      <c r="L125" s="99"/>
    </row>
    <row r="126" spans="1:12" ht="9">
      <c r="A126" s="100"/>
      <c r="B126" s="97"/>
      <c r="C126" s="98"/>
      <c r="D126" s="98"/>
      <c r="E126" s="98"/>
      <c r="F126" s="98"/>
      <c r="G126" s="97"/>
      <c r="H126" s="97"/>
      <c r="I126" s="97"/>
      <c r="J126" s="97"/>
      <c r="K126" s="97"/>
      <c r="L126" s="99"/>
    </row>
    <row r="127" spans="1:12" ht="9">
      <c r="A127" s="96" t="s">
        <v>467</v>
      </c>
      <c r="B127" s="97"/>
      <c r="C127" s="98"/>
      <c r="D127" s="98"/>
      <c r="E127" s="98"/>
      <c r="F127" s="98"/>
      <c r="G127" s="97"/>
      <c r="H127" s="97"/>
      <c r="I127" s="97"/>
      <c r="J127" s="97"/>
      <c r="K127" s="97"/>
      <c r="L127" s="99"/>
    </row>
    <row r="128" spans="1:12" ht="9">
      <c r="A128" s="100"/>
      <c r="B128" s="97"/>
      <c r="C128" s="98"/>
      <c r="D128" s="98"/>
      <c r="E128" s="98"/>
      <c r="F128" s="98"/>
      <c r="G128" s="97"/>
      <c r="H128" s="97"/>
      <c r="I128" s="97"/>
      <c r="J128" s="97"/>
      <c r="K128" s="97"/>
      <c r="L128" s="99"/>
    </row>
    <row r="129" spans="1:12" ht="18">
      <c r="A129" s="100" t="s">
        <v>1128</v>
      </c>
      <c r="B129" s="97"/>
      <c r="C129" s="98"/>
      <c r="D129" s="98"/>
      <c r="E129" s="98"/>
      <c r="F129" s="98"/>
      <c r="G129" s="97"/>
      <c r="H129" s="97"/>
      <c r="I129" s="97"/>
      <c r="J129" s="97"/>
      <c r="K129" s="97"/>
      <c r="L129" s="99"/>
    </row>
    <row r="130" spans="1:12" ht="9">
      <c r="A130" s="100" t="s">
        <v>468</v>
      </c>
      <c r="B130" s="97"/>
      <c r="C130" s="98"/>
      <c r="D130" s="98"/>
      <c r="E130" s="98"/>
      <c r="F130" s="98"/>
      <c r="G130" s="97"/>
      <c r="H130" s="97"/>
      <c r="I130" s="97"/>
      <c r="J130" s="97"/>
      <c r="K130" s="97"/>
      <c r="L130" s="99"/>
    </row>
    <row r="131" spans="1:12" ht="9">
      <c r="A131" s="101" t="s">
        <v>469</v>
      </c>
      <c r="B131" s="102" t="s">
        <v>470</v>
      </c>
      <c r="C131" s="103" t="s">
        <v>471</v>
      </c>
      <c r="D131" s="4" t="s">
        <v>227</v>
      </c>
      <c r="E131" s="103" t="s">
        <v>673</v>
      </c>
      <c r="F131" s="4" t="s">
        <v>227</v>
      </c>
      <c r="G131" s="99" t="s">
        <v>473</v>
      </c>
      <c r="H131" s="102" t="s">
        <v>674</v>
      </c>
      <c r="I131" s="99" t="s">
        <v>473</v>
      </c>
      <c r="J131" s="102" t="s">
        <v>675</v>
      </c>
      <c r="K131" s="97" t="s">
        <v>473</v>
      </c>
      <c r="L131" s="99" t="s">
        <v>676</v>
      </c>
    </row>
    <row r="132" spans="1:12" ht="9">
      <c r="A132" s="101" t="s">
        <v>477</v>
      </c>
      <c r="B132" s="102" t="s">
        <v>478</v>
      </c>
      <c r="C132" s="103" t="s">
        <v>227</v>
      </c>
      <c r="D132" s="4" t="s">
        <v>227</v>
      </c>
      <c r="E132" s="103" t="s">
        <v>227</v>
      </c>
      <c r="F132" s="4" t="s">
        <v>227</v>
      </c>
      <c r="G132" s="99" t="s">
        <v>677</v>
      </c>
      <c r="H132" s="102" t="s">
        <v>473</v>
      </c>
      <c r="I132" s="99" t="s">
        <v>473</v>
      </c>
      <c r="J132" s="102" t="s">
        <v>678</v>
      </c>
      <c r="K132" s="97" t="s">
        <v>473</v>
      </c>
      <c r="L132" s="99" t="s">
        <v>679</v>
      </c>
    </row>
    <row r="133" spans="1:12" ht="9">
      <c r="A133" s="101" t="s">
        <v>477</v>
      </c>
      <c r="B133" s="102" t="s">
        <v>482</v>
      </c>
      <c r="C133" s="103" t="s">
        <v>227</v>
      </c>
      <c r="D133" s="4" t="s">
        <v>227</v>
      </c>
      <c r="E133" s="103" t="s">
        <v>227</v>
      </c>
      <c r="F133" s="4" t="s">
        <v>227</v>
      </c>
      <c r="G133" s="99" t="s">
        <v>680</v>
      </c>
      <c r="H133" s="102" t="s">
        <v>473</v>
      </c>
      <c r="I133" s="99" t="s">
        <v>473</v>
      </c>
      <c r="J133" s="102" t="s">
        <v>681</v>
      </c>
      <c r="K133" s="97" t="s">
        <v>473</v>
      </c>
      <c r="L133" s="99" t="s">
        <v>682</v>
      </c>
    </row>
    <row r="134" spans="1:12" ht="9">
      <c r="A134" s="101" t="s">
        <v>477</v>
      </c>
      <c r="B134" s="102" t="s">
        <v>484</v>
      </c>
      <c r="C134" s="103" t="s">
        <v>227</v>
      </c>
      <c r="D134" s="4" t="s">
        <v>227</v>
      </c>
      <c r="E134" s="103" t="s">
        <v>227</v>
      </c>
      <c r="F134" s="4" t="s">
        <v>227</v>
      </c>
      <c r="G134" s="99" t="s">
        <v>683</v>
      </c>
      <c r="H134" s="102" t="s">
        <v>473</v>
      </c>
      <c r="I134" s="99" t="s">
        <v>473</v>
      </c>
      <c r="J134" s="102" t="s">
        <v>684</v>
      </c>
      <c r="K134" s="97" t="s">
        <v>473</v>
      </c>
      <c r="L134" s="99" t="s">
        <v>685</v>
      </c>
    </row>
    <row r="135" spans="1:12" ht="9">
      <c r="A135" s="101" t="s">
        <v>477</v>
      </c>
      <c r="B135" s="102" t="s">
        <v>486</v>
      </c>
      <c r="C135" s="103" t="s">
        <v>227</v>
      </c>
      <c r="D135" s="4" t="s">
        <v>227</v>
      </c>
      <c r="E135" s="103" t="s">
        <v>227</v>
      </c>
      <c r="F135" s="4" t="s">
        <v>227</v>
      </c>
      <c r="G135" s="99" t="s">
        <v>686</v>
      </c>
      <c r="H135" s="102" t="s">
        <v>473</v>
      </c>
      <c r="I135" s="99" t="s">
        <v>473</v>
      </c>
      <c r="J135" s="102" t="s">
        <v>473</v>
      </c>
      <c r="K135" s="97" t="s">
        <v>473</v>
      </c>
      <c r="L135" s="99" t="s">
        <v>686</v>
      </c>
    </row>
    <row r="136" spans="1:12" ht="9">
      <c r="A136" s="101" t="s">
        <v>477</v>
      </c>
      <c r="B136" s="102" t="s">
        <v>488</v>
      </c>
      <c r="C136" s="103" t="s">
        <v>227</v>
      </c>
      <c r="D136" s="4" t="s">
        <v>227</v>
      </c>
      <c r="E136" s="103" t="s">
        <v>227</v>
      </c>
      <c r="F136" s="4" t="s">
        <v>227</v>
      </c>
      <c r="G136" s="99" t="s">
        <v>687</v>
      </c>
      <c r="H136" s="102" t="s">
        <v>473</v>
      </c>
      <c r="I136" s="99" t="s">
        <v>473</v>
      </c>
      <c r="J136" s="102" t="s">
        <v>473</v>
      </c>
      <c r="K136" s="97" t="s">
        <v>687</v>
      </c>
      <c r="L136" s="99" t="s">
        <v>473</v>
      </c>
    </row>
    <row r="137" spans="1:12" ht="9">
      <c r="A137" s="100" t="s">
        <v>490</v>
      </c>
      <c r="B137" s="97"/>
      <c r="C137" s="98"/>
      <c r="D137" s="98"/>
      <c r="E137" s="98"/>
      <c r="F137" s="98"/>
      <c r="G137" s="97"/>
      <c r="H137" s="97"/>
      <c r="I137" s="97"/>
      <c r="J137" s="97"/>
      <c r="K137" s="97"/>
      <c r="L137" s="99"/>
    </row>
    <row r="138" spans="1:12" ht="9">
      <c r="A138" s="101" t="s">
        <v>491</v>
      </c>
      <c r="C138" s="103" t="s">
        <v>227</v>
      </c>
      <c r="D138" s="4" t="s">
        <v>227</v>
      </c>
      <c r="E138" s="103" t="s">
        <v>227</v>
      </c>
      <c r="F138" s="4" t="s">
        <v>227</v>
      </c>
      <c r="G138" s="99" t="s">
        <v>688</v>
      </c>
      <c r="H138" s="102" t="s">
        <v>473</v>
      </c>
      <c r="I138" s="99" t="s">
        <v>473</v>
      </c>
      <c r="J138" s="102" t="s">
        <v>473</v>
      </c>
      <c r="K138" s="97" t="s">
        <v>689</v>
      </c>
      <c r="L138" s="99" t="s">
        <v>690</v>
      </c>
    </row>
    <row r="139" spans="1:12" ht="9">
      <c r="A139" s="101" t="s">
        <v>527</v>
      </c>
      <c r="C139" s="103" t="s">
        <v>227</v>
      </c>
      <c r="D139" s="4" t="s">
        <v>227</v>
      </c>
      <c r="E139" s="103" t="s">
        <v>227</v>
      </c>
      <c r="F139" s="4" t="s">
        <v>227</v>
      </c>
      <c r="G139" s="99" t="s">
        <v>691</v>
      </c>
      <c r="H139" s="102" t="s">
        <v>473</v>
      </c>
      <c r="I139" s="99" t="s">
        <v>473</v>
      </c>
      <c r="J139" s="102" t="s">
        <v>473</v>
      </c>
      <c r="K139" s="97" t="s">
        <v>692</v>
      </c>
      <c r="L139" s="99" t="s">
        <v>693</v>
      </c>
    </row>
    <row r="140" spans="1:12" ht="9">
      <c r="A140" s="101" t="s">
        <v>531</v>
      </c>
      <c r="C140" s="103" t="s">
        <v>227</v>
      </c>
      <c r="D140" s="4" t="s">
        <v>227</v>
      </c>
      <c r="E140" s="103" t="s">
        <v>227</v>
      </c>
      <c r="F140" s="4" t="s">
        <v>227</v>
      </c>
      <c r="G140" s="99" t="s">
        <v>694</v>
      </c>
      <c r="H140" s="102" t="s">
        <v>473</v>
      </c>
      <c r="I140" s="99" t="s">
        <v>473</v>
      </c>
      <c r="J140" s="102" t="s">
        <v>473</v>
      </c>
      <c r="K140" s="97" t="s">
        <v>695</v>
      </c>
      <c r="L140" s="99" t="s">
        <v>696</v>
      </c>
    </row>
    <row r="141" spans="1:12" ht="9">
      <c r="A141" s="101" t="s">
        <v>477</v>
      </c>
      <c r="B141" s="102" t="s">
        <v>495</v>
      </c>
      <c r="C141" s="103" t="s">
        <v>471</v>
      </c>
      <c r="D141" s="4" t="s">
        <v>227</v>
      </c>
      <c r="E141" s="103" t="s">
        <v>673</v>
      </c>
      <c r="F141" s="4" t="s">
        <v>227</v>
      </c>
      <c r="G141" s="99" t="s">
        <v>496</v>
      </c>
      <c r="H141" s="102" t="s">
        <v>674</v>
      </c>
      <c r="I141" s="99" t="s">
        <v>473</v>
      </c>
      <c r="J141" s="102" t="s">
        <v>697</v>
      </c>
      <c r="K141" s="97" t="s">
        <v>698</v>
      </c>
      <c r="L141" s="99" t="s">
        <v>496</v>
      </c>
    </row>
    <row r="142" spans="1:12" ht="9.75" thickBot="1">
      <c r="A142" s="104" t="s">
        <v>699</v>
      </c>
      <c r="B142" s="105"/>
      <c r="C142" s="93" t="s">
        <v>227</v>
      </c>
      <c r="D142" s="93" t="s">
        <v>227</v>
      </c>
      <c r="E142" s="93" t="s">
        <v>227</v>
      </c>
      <c r="F142" s="93" t="s">
        <v>227</v>
      </c>
      <c r="G142" s="105" t="s">
        <v>473</v>
      </c>
      <c r="H142" s="105" t="s">
        <v>674</v>
      </c>
      <c r="I142" s="105" t="s">
        <v>473</v>
      </c>
      <c r="J142" s="105" t="s">
        <v>697</v>
      </c>
      <c r="K142" s="105" t="s">
        <v>698</v>
      </c>
      <c r="L142" s="106" t="s">
        <v>473</v>
      </c>
    </row>
    <row r="143" spans="1:12" ht="9.75" thickTop="1">
      <c r="A143" s="100"/>
      <c r="B143" s="107"/>
      <c r="C143" s="108"/>
      <c r="D143" s="108"/>
      <c r="E143" s="108"/>
      <c r="F143" s="108"/>
      <c r="G143" s="107"/>
      <c r="H143" s="107"/>
      <c r="I143" s="107"/>
      <c r="J143" s="107"/>
      <c r="K143" s="107"/>
      <c r="L143" s="109"/>
    </row>
    <row r="144" spans="1:12" ht="18">
      <c r="A144" s="96" t="s">
        <v>700</v>
      </c>
      <c r="B144" s="97"/>
      <c r="C144" s="98"/>
      <c r="D144" s="98"/>
      <c r="E144" s="98"/>
      <c r="F144" s="98"/>
      <c r="G144" s="97"/>
      <c r="H144" s="97"/>
      <c r="I144" s="97"/>
      <c r="J144" s="97"/>
      <c r="K144" s="97"/>
      <c r="L144" s="99"/>
    </row>
    <row r="145" spans="1:12" ht="9">
      <c r="A145" s="100"/>
      <c r="B145" s="97"/>
      <c r="C145" s="98"/>
      <c r="D145" s="98"/>
      <c r="E145" s="98"/>
      <c r="F145" s="98"/>
      <c r="G145" s="97"/>
      <c r="H145" s="97"/>
      <c r="I145" s="97"/>
      <c r="J145" s="97"/>
      <c r="K145" s="97"/>
      <c r="L145" s="99"/>
    </row>
    <row r="146" spans="1:12" ht="9">
      <c r="A146" s="96" t="s">
        <v>467</v>
      </c>
      <c r="B146" s="97"/>
      <c r="C146" s="98"/>
      <c r="D146" s="98"/>
      <c r="E146" s="98"/>
      <c r="F146" s="98"/>
      <c r="G146" s="97"/>
      <c r="H146" s="97"/>
      <c r="I146" s="97"/>
      <c r="J146" s="97"/>
      <c r="K146" s="97"/>
      <c r="L146" s="99"/>
    </row>
    <row r="147" spans="1:12" ht="9">
      <c r="A147" s="100"/>
      <c r="B147" s="97"/>
      <c r="C147" s="98"/>
      <c r="D147" s="98"/>
      <c r="E147" s="98"/>
      <c r="F147" s="98"/>
      <c r="G147" s="97"/>
      <c r="H147" s="97"/>
      <c r="I147" s="97"/>
      <c r="J147" s="97"/>
      <c r="K147" s="97"/>
      <c r="L147" s="99"/>
    </row>
    <row r="148" spans="1:12" ht="18">
      <c r="A148" s="100" t="s">
        <v>1129</v>
      </c>
      <c r="B148" s="97"/>
      <c r="C148" s="98"/>
      <c r="D148" s="98"/>
      <c r="E148" s="98"/>
      <c r="F148" s="98"/>
      <c r="G148" s="97"/>
      <c r="H148" s="97"/>
      <c r="I148" s="97"/>
      <c r="J148" s="97"/>
      <c r="K148" s="97"/>
      <c r="L148" s="99"/>
    </row>
    <row r="149" spans="1:12" ht="9">
      <c r="A149" s="100" t="s">
        <v>468</v>
      </c>
      <c r="B149" s="97"/>
      <c r="C149" s="98"/>
      <c r="D149" s="98"/>
      <c r="E149" s="98"/>
      <c r="F149" s="98"/>
      <c r="G149" s="97"/>
      <c r="H149" s="97"/>
      <c r="I149" s="97"/>
      <c r="J149" s="97"/>
      <c r="K149" s="97"/>
      <c r="L149" s="99"/>
    </row>
    <row r="150" spans="1:12" ht="9">
      <c r="A150" s="101" t="s">
        <v>469</v>
      </c>
      <c r="B150" s="102" t="s">
        <v>470</v>
      </c>
      <c r="C150" s="103" t="s">
        <v>471</v>
      </c>
      <c r="D150" s="4" t="s">
        <v>227</v>
      </c>
      <c r="E150" s="103" t="s">
        <v>701</v>
      </c>
      <c r="F150" s="4" t="s">
        <v>227</v>
      </c>
      <c r="G150" s="99" t="s">
        <v>473</v>
      </c>
      <c r="H150" s="102" t="s">
        <v>702</v>
      </c>
      <c r="I150" s="99" t="s">
        <v>473</v>
      </c>
      <c r="J150" s="102" t="s">
        <v>703</v>
      </c>
      <c r="K150" s="97" t="s">
        <v>473</v>
      </c>
      <c r="L150" s="99" t="s">
        <v>704</v>
      </c>
    </row>
    <row r="151" spans="1:12" ht="9">
      <c r="A151" s="101" t="s">
        <v>477</v>
      </c>
      <c r="B151" s="102" t="s">
        <v>478</v>
      </c>
      <c r="C151" s="103" t="s">
        <v>227</v>
      </c>
      <c r="D151" s="4" t="s">
        <v>227</v>
      </c>
      <c r="E151" s="103" t="s">
        <v>227</v>
      </c>
      <c r="F151" s="4" t="s">
        <v>227</v>
      </c>
      <c r="G151" s="99" t="s">
        <v>705</v>
      </c>
      <c r="H151" s="102" t="s">
        <v>473</v>
      </c>
      <c r="I151" s="99" t="s">
        <v>473</v>
      </c>
      <c r="J151" s="102" t="s">
        <v>706</v>
      </c>
      <c r="K151" s="97" t="s">
        <v>473</v>
      </c>
      <c r="L151" s="99" t="s">
        <v>707</v>
      </c>
    </row>
    <row r="152" spans="1:12" ht="9">
      <c r="A152" s="101" t="s">
        <v>477</v>
      </c>
      <c r="B152" s="102" t="s">
        <v>482</v>
      </c>
      <c r="C152" s="103" t="s">
        <v>227</v>
      </c>
      <c r="D152" s="4" t="s">
        <v>227</v>
      </c>
      <c r="E152" s="103" t="s">
        <v>227</v>
      </c>
      <c r="F152" s="4" t="s">
        <v>227</v>
      </c>
      <c r="G152" s="99" t="s">
        <v>708</v>
      </c>
      <c r="H152" s="102" t="s">
        <v>473</v>
      </c>
      <c r="I152" s="99" t="s">
        <v>473</v>
      </c>
      <c r="J152" s="102" t="s">
        <v>709</v>
      </c>
      <c r="K152" s="97" t="s">
        <v>473</v>
      </c>
      <c r="L152" s="99" t="s">
        <v>710</v>
      </c>
    </row>
    <row r="153" spans="1:12" ht="9">
      <c r="A153" s="101" t="s">
        <v>477</v>
      </c>
      <c r="B153" s="102" t="s">
        <v>484</v>
      </c>
      <c r="C153" s="103" t="s">
        <v>227</v>
      </c>
      <c r="D153" s="4" t="s">
        <v>227</v>
      </c>
      <c r="E153" s="103" t="s">
        <v>227</v>
      </c>
      <c r="F153" s="4" t="s">
        <v>227</v>
      </c>
      <c r="G153" s="99" t="s">
        <v>711</v>
      </c>
      <c r="H153" s="102" t="s">
        <v>473</v>
      </c>
      <c r="I153" s="99" t="s">
        <v>473</v>
      </c>
      <c r="J153" s="102" t="s">
        <v>712</v>
      </c>
      <c r="K153" s="97" t="s">
        <v>473</v>
      </c>
      <c r="L153" s="99" t="s">
        <v>713</v>
      </c>
    </row>
    <row r="154" spans="1:12" ht="9">
      <c r="A154" s="101" t="s">
        <v>477</v>
      </c>
      <c r="B154" s="102" t="s">
        <v>486</v>
      </c>
      <c r="C154" s="103" t="s">
        <v>227</v>
      </c>
      <c r="D154" s="4" t="s">
        <v>227</v>
      </c>
      <c r="E154" s="103" t="s">
        <v>227</v>
      </c>
      <c r="F154" s="4" t="s">
        <v>227</v>
      </c>
      <c r="G154" s="99" t="s">
        <v>714</v>
      </c>
      <c r="H154" s="102" t="s">
        <v>473</v>
      </c>
      <c r="I154" s="99" t="s">
        <v>473</v>
      </c>
      <c r="J154" s="102" t="s">
        <v>473</v>
      </c>
      <c r="K154" s="97" t="s">
        <v>473</v>
      </c>
      <c r="L154" s="99" t="s">
        <v>714</v>
      </c>
    </row>
    <row r="155" spans="1:12" ht="9">
      <c r="A155" s="101" t="s">
        <v>477</v>
      </c>
      <c r="B155" s="102" t="s">
        <v>488</v>
      </c>
      <c r="C155" s="103" t="s">
        <v>227</v>
      </c>
      <c r="D155" s="4" t="s">
        <v>227</v>
      </c>
      <c r="E155" s="103" t="s">
        <v>227</v>
      </c>
      <c r="F155" s="4" t="s">
        <v>227</v>
      </c>
      <c r="G155" s="99" t="s">
        <v>715</v>
      </c>
      <c r="H155" s="102" t="s">
        <v>473</v>
      </c>
      <c r="I155" s="99" t="s">
        <v>473</v>
      </c>
      <c r="J155" s="102" t="s">
        <v>473</v>
      </c>
      <c r="K155" s="97" t="s">
        <v>715</v>
      </c>
      <c r="L155" s="99" t="s">
        <v>473</v>
      </c>
    </row>
    <row r="156" spans="1:12" ht="9">
      <c r="A156" s="100" t="s">
        <v>490</v>
      </c>
      <c r="B156" s="97"/>
      <c r="C156" s="98"/>
      <c r="D156" s="98"/>
      <c r="E156" s="98"/>
      <c r="F156" s="98"/>
      <c r="G156" s="97"/>
      <c r="H156" s="97"/>
      <c r="I156" s="97"/>
      <c r="J156" s="97"/>
      <c r="K156" s="97"/>
      <c r="L156" s="99"/>
    </row>
    <row r="157" spans="1:12" ht="9">
      <c r="A157" s="101" t="s">
        <v>491</v>
      </c>
      <c r="C157" s="103" t="s">
        <v>227</v>
      </c>
      <c r="D157" s="4" t="s">
        <v>227</v>
      </c>
      <c r="E157" s="103" t="s">
        <v>227</v>
      </c>
      <c r="F157" s="4" t="s">
        <v>227</v>
      </c>
      <c r="G157" s="99" t="s">
        <v>716</v>
      </c>
      <c r="H157" s="102" t="s">
        <v>473</v>
      </c>
      <c r="I157" s="99" t="s">
        <v>473</v>
      </c>
      <c r="J157" s="102" t="s">
        <v>473</v>
      </c>
      <c r="K157" s="97" t="s">
        <v>717</v>
      </c>
      <c r="L157" s="99" t="s">
        <v>718</v>
      </c>
    </row>
    <row r="158" spans="1:12" ht="9">
      <c r="A158" s="101" t="s">
        <v>527</v>
      </c>
      <c r="C158" s="103" t="s">
        <v>227</v>
      </c>
      <c r="D158" s="4" t="s">
        <v>227</v>
      </c>
      <c r="E158" s="103" t="s">
        <v>227</v>
      </c>
      <c r="F158" s="4" t="s">
        <v>227</v>
      </c>
      <c r="G158" s="99" t="s">
        <v>719</v>
      </c>
      <c r="H158" s="102" t="s">
        <v>473</v>
      </c>
      <c r="I158" s="99" t="s">
        <v>473</v>
      </c>
      <c r="J158" s="102" t="s">
        <v>473</v>
      </c>
      <c r="K158" s="97" t="s">
        <v>720</v>
      </c>
      <c r="L158" s="99" t="s">
        <v>721</v>
      </c>
    </row>
    <row r="159" spans="1:12" ht="9">
      <c r="A159" s="101" t="s">
        <v>531</v>
      </c>
      <c r="C159" s="103" t="s">
        <v>227</v>
      </c>
      <c r="D159" s="4" t="s">
        <v>227</v>
      </c>
      <c r="E159" s="103" t="s">
        <v>227</v>
      </c>
      <c r="F159" s="4" t="s">
        <v>227</v>
      </c>
      <c r="G159" s="99" t="s">
        <v>722</v>
      </c>
      <c r="H159" s="102" t="s">
        <v>473</v>
      </c>
      <c r="I159" s="99" t="s">
        <v>473</v>
      </c>
      <c r="J159" s="102" t="s">
        <v>473</v>
      </c>
      <c r="K159" s="97" t="s">
        <v>723</v>
      </c>
      <c r="L159" s="99" t="s">
        <v>724</v>
      </c>
    </row>
    <row r="160" spans="1:12" ht="9">
      <c r="A160" s="101" t="s">
        <v>477</v>
      </c>
      <c r="B160" s="102" t="s">
        <v>495</v>
      </c>
      <c r="C160" s="103" t="s">
        <v>471</v>
      </c>
      <c r="D160" s="4" t="s">
        <v>227</v>
      </c>
      <c r="E160" s="103" t="s">
        <v>701</v>
      </c>
      <c r="F160" s="4" t="s">
        <v>227</v>
      </c>
      <c r="G160" s="99" t="s">
        <v>496</v>
      </c>
      <c r="H160" s="102" t="s">
        <v>702</v>
      </c>
      <c r="I160" s="99" t="s">
        <v>473</v>
      </c>
      <c r="J160" s="102" t="s">
        <v>725</v>
      </c>
      <c r="K160" s="97" t="s">
        <v>726</v>
      </c>
      <c r="L160" s="99" t="s">
        <v>496</v>
      </c>
    </row>
    <row r="161" spans="1:12" ht="9">
      <c r="A161" s="100"/>
      <c r="B161" s="97"/>
      <c r="C161" s="98"/>
      <c r="D161" s="98"/>
      <c r="E161" s="98"/>
      <c r="F161" s="98"/>
      <c r="G161" s="97"/>
      <c r="H161" s="97"/>
      <c r="I161" s="97"/>
      <c r="J161" s="97"/>
      <c r="K161" s="97"/>
      <c r="L161" s="99"/>
    </row>
    <row r="162" spans="1:12" ht="9">
      <c r="A162" s="96" t="s">
        <v>1144</v>
      </c>
      <c r="B162" s="97"/>
      <c r="C162" s="98"/>
      <c r="D162" s="98"/>
      <c r="E162" s="98"/>
      <c r="F162" s="98"/>
      <c r="G162" s="97"/>
      <c r="H162" s="97"/>
      <c r="I162" s="97"/>
      <c r="J162" s="97"/>
      <c r="K162" s="97"/>
      <c r="L162" s="99"/>
    </row>
    <row r="163" spans="1:12" ht="9">
      <c r="A163" s="100"/>
      <c r="B163" s="97"/>
      <c r="C163" s="98"/>
      <c r="D163" s="98"/>
      <c r="E163" s="98"/>
      <c r="F163" s="98"/>
      <c r="G163" s="97"/>
      <c r="H163" s="97"/>
      <c r="I163" s="97"/>
      <c r="J163" s="97"/>
      <c r="K163" s="97"/>
      <c r="L163" s="99"/>
    </row>
    <row r="164" spans="1:12" ht="27">
      <c r="A164" s="100" t="s">
        <v>1130</v>
      </c>
      <c r="B164" s="97"/>
      <c r="C164" s="98"/>
      <c r="D164" s="98"/>
      <c r="E164" s="98"/>
      <c r="F164" s="98"/>
      <c r="G164" s="97"/>
      <c r="H164" s="97"/>
      <c r="I164" s="97"/>
      <c r="J164" s="97"/>
      <c r="K164" s="97"/>
      <c r="L164" s="99"/>
    </row>
    <row r="165" spans="1:12" ht="9">
      <c r="A165" s="100" t="s">
        <v>468</v>
      </c>
      <c r="B165" s="97"/>
      <c r="C165" s="98"/>
      <c r="D165" s="98"/>
      <c r="E165" s="98"/>
      <c r="F165" s="98"/>
      <c r="G165" s="97"/>
      <c r="H165" s="97"/>
      <c r="I165" s="97"/>
      <c r="J165" s="97"/>
      <c r="K165" s="97"/>
      <c r="L165" s="99"/>
    </row>
    <row r="166" spans="1:12" ht="9">
      <c r="A166" s="101" t="s">
        <v>469</v>
      </c>
      <c r="B166" s="102" t="s">
        <v>538</v>
      </c>
      <c r="C166" s="103" t="s">
        <v>471</v>
      </c>
      <c r="D166" s="4" t="s">
        <v>227</v>
      </c>
      <c r="E166" s="103" t="s">
        <v>727</v>
      </c>
      <c r="F166" s="4" t="s">
        <v>227</v>
      </c>
      <c r="G166" s="99" t="s">
        <v>728</v>
      </c>
      <c r="H166" s="102" t="s">
        <v>473</v>
      </c>
      <c r="I166" s="99" t="s">
        <v>473</v>
      </c>
      <c r="J166" s="102" t="s">
        <v>729</v>
      </c>
      <c r="K166" s="97" t="s">
        <v>473</v>
      </c>
      <c r="L166" s="99" t="s">
        <v>730</v>
      </c>
    </row>
    <row r="167" spans="1:12" ht="9">
      <c r="A167" s="100" t="s">
        <v>490</v>
      </c>
      <c r="B167" s="97"/>
      <c r="C167" s="98"/>
      <c r="D167" s="98"/>
      <c r="E167" s="98"/>
      <c r="F167" s="98"/>
      <c r="G167" s="97"/>
      <c r="H167" s="97"/>
      <c r="I167" s="97"/>
      <c r="J167" s="97"/>
      <c r="K167" s="97"/>
      <c r="L167" s="99"/>
    </row>
    <row r="168" spans="1:12" ht="9">
      <c r="A168" s="101" t="s">
        <v>541</v>
      </c>
      <c r="C168" s="103" t="s">
        <v>227</v>
      </c>
      <c r="D168" s="4" t="s">
        <v>227</v>
      </c>
      <c r="E168" s="103" t="s">
        <v>227</v>
      </c>
      <c r="F168" s="4" t="s">
        <v>227</v>
      </c>
      <c r="G168" s="99" t="s">
        <v>731</v>
      </c>
      <c r="H168" s="102" t="s">
        <v>473</v>
      </c>
      <c r="I168" s="99" t="s">
        <v>473</v>
      </c>
      <c r="J168" s="102" t="s">
        <v>473</v>
      </c>
      <c r="K168" s="97" t="s">
        <v>732</v>
      </c>
      <c r="L168" s="99" t="s">
        <v>733</v>
      </c>
    </row>
    <row r="169" spans="1:12" ht="9">
      <c r="A169" s="101" t="s">
        <v>527</v>
      </c>
      <c r="C169" s="103" t="s">
        <v>227</v>
      </c>
      <c r="D169" s="4" t="s">
        <v>227</v>
      </c>
      <c r="E169" s="103" t="s">
        <v>227</v>
      </c>
      <c r="F169" s="4" t="s">
        <v>227</v>
      </c>
      <c r="G169" s="99" t="s">
        <v>473</v>
      </c>
      <c r="H169" s="102" t="s">
        <v>473</v>
      </c>
      <c r="I169" s="99" t="s">
        <v>473</v>
      </c>
      <c r="J169" s="102" t="s">
        <v>473</v>
      </c>
      <c r="K169" s="97" t="s">
        <v>734</v>
      </c>
      <c r="L169" s="99" t="s">
        <v>735</v>
      </c>
    </row>
    <row r="170" spans="1:12" ht="9">
      <c r="A170" s="101" t="s">
        <v>531</v>
      </c>
      <c r="C170" s="103" t="s">
        <v>227</v>
      </c>
      <c r="D170" s="4" t="s">
        <v>227</v>
      </c>
      <c r="E170" s="103" t="s">
        <v>227</v>
      </c>
      <c r="F170" s="4" t="s">
        <v>227</v>
      </c>
      <c r="G170" s="99" t="s">
        <v>736</v>
      </c>
      <c r="H170" s="102" t="s">
        <v>473</v>
      </c>
      <c r="I170" s="99" t="s">
        <v>473</v>
      </c>
      <c r="J170" s="102" t="s">
        <v>473</v>
      </c>
      <c r="K170" s="97" t="s">
        <v>737</v>
      </c>
      <c r="L170" s="99" t="s">
        <v>738</v>
      </c>
    </row>
    <row r="171" spans="1:12" ht="9">
      <c r="A171" s="101" t="s">
        <v>477</v>
      </c>
      <c r="B171" s="102" t="s">
        <v>495</v>
      </c>
      <c r="C171" s="103" t="s">
        <v>471</v>
      </c>
      <c r="D171" s="4" t="s">
        <v>227</v>
      </c>
      <c r="E171" s="103" t="s">
        <v>727</v>
      </c>
      <c r="F171" s="4" t="s">
        <v>227</v>
      </c>
      <c r="G171" s="99" t="s">
        <v>496</v>
      </c>
      <c r="H171" s="99" t="s">
        <v>473</v>
      </c>
      <c r="I171" s="99" t="s">
        <v>473</v>
      </c>
      <c r="J171" s="102" t="s">
        <v>729</v>
      </c>
      <c r="K171" s="97" t="s">
        <v>739</v>
      </c>
      <c r="L171" s="99" t="s">
        <v>496</v>
      </c>
    </row>
    <row r="172" spans="1:12" ht="18.75" thickBot="1">
      <c r="A172" s="104" t="s">
        <v>740</v>
      </c>
      <c r="B172" s="105"/>
      <c r="C172" s="93" t="s">
        <v>227</v>
      </c>
      <c r="D172" s="93" t="s">
        <v>227</v>
      </c>
      <c r="E172" s="93" t="s">
        <v>227</v>
      </c>
      <c r="F172" s="93" t="s">
        <v>227</v>
      </c>
      <c r="G172" s="105" t="s">
        <v>473</v>
      </c>
      <c r="H172" s="105" t="s">
        <v>702</v>
      </c>
      <c r="I172" s="105" t="s">
        <v>473</v>
      </c>
      <c r="J172" s="105" t="s">
        <v>741</v>
      </c>
      <c r="K172" s="105" t="s">
        <v>742</v>
      </c>
      <c r="L172" s="106" t="s">
        <v>473</v>
      </c>
    </row>
    <row r="173" spans="1:12" ht="9.75" thickTop="1">
      <c r="A173" s="100"/>
      <c r="B173" s="107"/>
      <c r="C173" s="108"/>
      <c r="D173" s="108"/>
      <c r="E173" s="108"/>
      <c r="F173" s="108"/>
      <c r="G173" s="107"/>
      <c r="H173" s="107"/>
      <c r="I173" s="107"/>
      <c r="J173" s="107"/>
      <c r="K173" s="107"/>
      <c r="L173" s="109"/>
    </row>
    <row r="174" spans="1:12" ht="18">
      <c r="A174" s="96" t="s">
        <v>743</v>
      </c>
      <c r="B174" s="97"/>
      <c r="C174" s="98"/>
      <c r="D174" s="98"/>
      <c r="E174" s="98"/>
      <c r="F174" s="98"/>
      <c r="G174" s="97"/>
      <c r="H174" s="97"/>
      <c r="I174" s="97"/>
      <c r="J174" s="97"/>
      <c r="K174" s="97"/>
      <c r="L174" s="99"/>
    </row>
    <row r="175" spans="1:12" ht="9">
      <c r="A175" s="100"/>
      <c r="B175" s="97"/>
      <c r="C175" s="98"/>
      <c r="D175" s="98"/>
      <c r="E175" s="98"/>
      <c r="F175" s="98"/>
      <c r="G175" s="97"/>
      <c r="H175" s="97"/>
      <c r="I175" s="97"/>
      <c r="J175" s="97"/>
      <c r="K175" s="97"/>
      <c r="L175" s="99"/>
    </row>
    <row r="176" spans="1:12" ht="9">
      <c r="A176" s="96" t="s">
        <v>467</v>
      </c>
      <c r="B176" s="97"/>
      <c r="C176" s="98"/>
      <c r="D176" s="98"/>
      <c r="E176" s="98"/>
      <c r="F176" s="98"/>
      <c r="G176" s="97"/>
      <c r="H176" s="97"/>
      <c r="I176" s="97"/>
      <c r="J176" s="97"/>
      <c r="K176" s="97"/>
      <c r="L176" s="99"/>
    </row>
    <row r="177" spans="1:12" ht="9">
      <c r="A177" s="100"/>
      <c r="B177" s="97"/>
      <c r="C177" s="98"/>
      <c r="D177" s="98"/>
      <c r="E177" s="98"/>
      <c r="F177" s="98"/>
      <c r="G177" s="97"/>
      <c r="H177" s="97"/>
      <c r="I177" s="97"/>
      <c r="J177" s="97"/>
      <c r="K177" s="97"/>
      <c r="L177" s="99"/>
    </row>
    <row r="178" spans="1:12" ht="18">
      <c r="A178" s="100" t="s">
        <v>1131</v>
      </c>
      <c r="B178" s="97"/>
      <c r="C178" s="98"/>
      <c r="D178" s="98"/>
      <c r="E178" s="98"/>
      <c r="F178" s="98"/>
      <c r="G178" s="97"/>
      <c r="H178" s="97"/>
      <c r="I178" s="97"/>
      <c r="J178" s="97"/>
      <c r="K178" s="97"/>
      <c r="L178" s="99"/>
    </row>
    <row r="179" spans="1:12" ht="9">
      <c r="A179" s="100" t="s">
        <v>468</v>
      </c>
      <c r="B179" s="97"/>
      <c r="C179" s="98"/>
      <c r="D179" s="98"/>
      <c r="E179" s="98"/>
      <c r="F179" s="98"/>
      <c r="G179" s="97"/>
      <c r="H179" s="97"/>
      <c r="I179" s="97"/>
      <c r="J179" s="97"/>
      <c r="K179" s="97"/>
      <c r="L179" s="99"/>
    </row>
    <row r="180" spans="1:12" ht="9">
      <c r="A180" s="101" t="s">
        <v>469</v>
      </c>
      <c r="B180" s="102" t="s">
        <v>470</v>
      </c>
      <c r="C180" s="103" t="s">
        <v>471</v>
      </c>
      <c r="D180" s="4" t="s">
        <v>227</v>
      </c>
      <c r="E180" s="103" t="s">
        <v>744</v>
      </c>
      <c r="F180" s="4" t="s">
        <v>227</v>
      </c>
      <c r="G180" s="99" t="s">
        <v>473</v>
      </c>
      <c r="H180" s="102" t="s">
        <v>745</v>
      </c>
      <c r="I180" s="99" t="s">
        <v>473</v>
      </c>
      <c r="J180" s="102" t="s">
        <v>746</v>
      </c>
      <c r="K180" s="97" t="s">
        <v>473</v>
      </c>
      <c r="L180" s="99" t="s">
        <v>747</v>
      </c>
    </row>
    <row r="181" spans="1:12" ht="9">
      <c r="A181" s="101" t="s">
        <v>477</v>
      </c>
      <c r="B181" s="102" t="s">
        <v>478</v>
      </c>
      <c r="C181" s="103" t="s">
        <v>227</v>
      </c>
      <c r="D181" s="4" t="s">
        <v>227</v>
      </c>
      <c r="E181" s="103" t="s">
        <v>227</v>
      </c>
      <c r="F181" s="4" t="s">
        <v>227</v>
      </c>
      <c r="G181" s="99" t="s">
        <v>748</v>
      </c>
      <c r="H181" s="102" t="s">
        <v>473</v>
      </c>
      <c r="I181" s="99" t="s">
        <v>473</v>
      </c>
      <c r="J181" s="102" t="s">
        <v>749</v>
      </c>
      <c r="K181" s="97" t="s">
        <v>473</v>
      </c>
      <c r="L181" s="99" t="s">
        <v>750</v>
      </c>
    </row>
    <row r="182" spans="1:12" ht="9">
      <c r="A182" s="101" t="s">
        <v>477</v>
      </c>
      <c r="B182" s="102" t="s">
        <v>482</v>
      </c>
      <c r="C182" s="103" t="s">
        <v>227</v>
      </c>
      <c r="D182" s="4" t="s">
        <v>227</v>
      </c>
      <c r="E182" s="103" t="s">
        <v>227</v>
      </c>
      <c r="F182" s="4" t="s">
        <v>227</v>
      </c>
      <c r="G182" s="99" t="s">
        <v>751</v>
      </c>
      <c r="H182" s="102" t="s">
        <v>473</v>
      </c>
      <c r="I182" s="99" t="s">
        <v>473</v>
      </c>
      <c r="J182" s="102" t="s">
        <v>752</v>
      </c>
      <c r="K182" s="97" t="s">
        <v>473</v>
      </c>
      <c r="L182" s="99" t="s">
        <v>753</v>
      </c>
    </row>
    <row r="183" spans="1:12" ht="9">
      <c r="A183" s="101" t="s">
        <v>477</v>
      </c>
      <c r="B183" s="102" t="s">
        <v>484</v>
      </c>
      <c r="C183" s="103" t="s">
        <v>227</v>
      </c>
      <c r="D183" s="4" t="s">
        <v>227</v>
      </c>
      <c r="E183" s="103" t="s">
        <v>227</v>
      </c>
      <c r="F183" s="4" t="s">
        <v>227</v>
      </c>
      <c r="G183" s="99" t="s">
        <v>754</v>
      </c>
      <c r="H183" s="102" t="s">
        <v>473</v>
      </c>
      <c r="I183" s="99" t="s">
        <v>473</v>
      </c>
      <c r="J183" s="102" t="s">
        <v>755</v>
      </c>
      <c r="K183" s="97" t="s">
        <v>473</v>
      </c>
      <c r="L183" s="99" t="s">
        <v>756</v>
      </c>
    </row>
    <row r="184" spans="1:12" ht="9">
      <c r="A184" s="101" t="s">
        <v>477</v>
      </c>
      <c r="B184" s="102" t="s">
        <v>486</v>
      </c>
      <c r="C184" s="103" t="s">
        <v>227</v>
      </c>
      <c r="D184" s="4" t="s">
        <v>227</v>
      </c>
      <c r="E184" s="103" t="s">
        <v>227</v>
      </c>
      <c r="F184" s="4" t="s">
        <v>227</v>
      </c>
      <c r="G184" s="99" t="s">
        <v>757</v>
      </c>
      <c r="H184" s="102" t="s">
        <v>473</v>
      </c>
      <c r="I184" s="99" t="s">
        <v>473</v>
      </c>
      <c r="J184" s="102" t="s">
        <v>758</v>
      </c>
      <c r="K184" s="97" t="s">
        <v>473</v>
      </c>
      <c r="L184" s="99" t="s">
        <v>759</v>
      </c>
    </row>
    <row r="185" spans="1:12" ht="9">
      <c r="A185" s="101" t="s">
        <v>477</v>
      </c>
      <c r="B185" s="102" t="s">
        <v>760</v>
      </c>
      <c r="C185" s="103" t="s">
        <v>227</v>
      </c>
      <c r="D185" s="4" t="s">
        <v>227</v>
      </c>
      <c r="E185" s="103" t="s">
        <v>227</v>
      </c>
      <c r="F185" s="4" t="s">
        <v>227</v>
      </c>
      <c r="G185" s="99" t="s">
        <v>761</v>
      </c>
      <c r="H185" s="102" t="s">
        <v>473</v>
      </c>
      <c r="I185" s="99" t="s">
        <v>473</v>
      </c>
      <c r="J185" s="102" t="s">
        <v>473</v>
      </c>
      <c r="K185" s="97" t="s">
        <v>473</v>
      </c>
      <c r="L185" s="99" t="s">
        <v>761</v>
      </c>
    </row>
    <row r="186" spans="1:12" ht="9">
      <c r="A186" s="101" t="s">
        <v>477</v>
      </c>
      <c r="B186" s="102" t="s">
        <v>488</v>
      </c>
      <c r="C186" s="103" t="s">
        <v>227</v>
      </c>
      <c r="D186" s="4" t="s">
        <v>227</v>
      </c>
      <c r="E186" s="103" t="s">
        <v>227</v>
      </c>
      <c r="F186" s="4" t="s">
        <v>227</v>
      </c>
      <c r="G186" s="99" t="s">
        <v>762</v>
      </c>
      <c r="H186" s="102" t="s">
        <v>473</v>
      </c>
      <c r="I186" s="99" t="s">
        <v>473</v>
      </c>
      <c r="J186" s="102" t="s">
        <v>763</v>
      </c>
      <c r="K186" s="97" t="s">
        <v>764</v>
      </c>
      <c r="L186" s="99" t="s">
        <v>473</v>
      </c>
    </row>
    <row r="187" spans="1:12" ht="9">
      <c r="A187" s="101" t="s">
        <v>477</v>
      </c>
      <c r="B187" s="102" t="s">
        <v>538</v>
      </c>
      <c r="C187" s="103" t="s">
        <v>227</v>
      </c>
      <c r="D187" s="4" t="s">
        <v>227</v>
      </c>
      <c r="E187" s="103" t="s">
        <v>227</v>
      </c>
      <c r="F187" s="4" t="s">
        <v>227</v>
      </c>
      <c r="G187" s="99" t="s">
        <v>765</v>
      </c>
      <c r="H187" s="102" t="s">
        <v>473</v>
      </c>
      <c r="I187" s="99" t="s">
        <v>473</v>
      </c>
      <c r="J187" s="102" t="s">
        <v>473</v>
      </c>
      <c r="K187" s="97" t="s">
        <v>473</v>
      </c>
      <c r="L187" s="99" t="s">
        <v>765</v>
      </c>
    </row>
    <row r="188" spans="1:12" ht="9">
      <c r="A188" s="101" t="s">
        <v>516</v>
      </c>
      <c r="C188" s="103" t="s">
        <v>227</v>
      </c>
      <c r="D188" s="4" t="s">
        <v>227</v>
      </c>
      <c r="E188" s="103" t="s">
        <v>227</v>
      </c>
      <c r="F188" s="4" t="s">
        <v>227</v>
      </c>
      <c r="G188" s="99" t="s">
        <v>766</v>
      </c>
      <c r="H188" s="102" t="s">
        <v>473</v>
      </c>
      <c r="I188" s="99" t="s">
        <v>473</v>
      </c>
      <c r="J188" s="102" t="s">
        <v>473</v>
      </c>
      <c r="K188" s="97" t="s">
        <v>767</v>
      </c>
      <c r="L188" s="99" t="s">
        <v>768</v>
      </c>
    </row>
    <row r="189" spans="1:12" ht="9">
      <c r="A189" s="101" t="s">
        <v>520</v>
      </c>
      <c r="C189" s="103" t="s">
        <v>227</v>
      </c>
      <c r="D189" s="4" t="s">
        <v>227</v>
      </c>
      <c r="E189" s="103" t="s">
        <v>227</v>
      </c>
      <c r="F189" s="4" t="s">
        <v>227</v>
      </c>
      <c r="G189" s="99" t="s">
        <v>769</v>
      </c>
      <c r="H189" s="102" t="s">
        <v>473</v>
      </c>
      <c r="I189" s="99" t="s">
        <v>473</v>
      </c>
      <c r="J189" s="102" t="s">
        <v>473</v>
      </c>
      <c r="K189" s="97" t="s">
        <v>770</v>
      </c>
      <c r="L189" s="99" t="s">
        <v>771</v>
      </c>
    </row>
    <row r="190" spans="1:12" ht="9">
      <c r="A190" s="100" t="s">
        <v>490</v>
      </c>
      <c r="B190" s="97"/>
      <c r="C190" s="98"/>
      <c r="D190" s="98"/>
      <c r="E190" s="98"/>
      <c r="F190" s="98"/>
      <c r="G190" s="97"/>
      <c r="H190" s="97"/>
      <c r="I190" s="97"/>
      <c r="J190" s="97"/>
      <c r="K190" s="97"/>
      <c r="L190" s="99"/>
    </row>
    <row r="191" spans="1:12" ht="9">
      <c r="A191" s="101" t="s">
        <v>491</v>
      </c>
      <c r="C191" s="103" t="s">
        <v>227</v>
      </c>
      <c r="D191" s="4" t="s">
        <v>227</v>
      </c>
      <c r="E191" s="103" t="s">
        <v>227</v>
      </c>
      <c r="F191" s="4" t="s">
        <v>227</v>
      </c>
      <c r="G191" s="99" t="s">
        <v>772</v>
      </c>
      <c r="H191" s="102" t="s">
        <v>473</v>
      </c>
      <c r="I191" s="99" t="s">
        <v>473</v>
      </c>
      <c r="J191" s="102" t="s">
        <v>473</v>
      </c>
      <c r="K191" s="97" t="s">
        <v>773</v>
      </c>
      <c r="L191" s="99" t="s">
        <v>774</v>
      </c>
    </row>
    <row r="192" spans="1:12" ht="9">
      <c r="A192" s="101" t="s">
        <v>541</v>
      </c>
      <c r="C192" s="103" t="s">
        <v>227</v>
      </c>
      <c r="D192" s="4" t="s">
        <v>227</v>
      </c>
      <c r="E192" s="103" t="s">
        <v>227</v>
      </c>
      <c r="F192" s="4" t="s">
        <v>227</v>
      </c>
      <c r="G192" s="99" t="s">
        <v>775</v>
      </c>
      <c r="H192" s="102" t="s">
        <v>473</v>
      </c>
      <c r="I192" s="99" t="s">
        <v>473</v>
      </c>
      <c r="J192" s="102" t="s">
        <v>473</v>
      </c>
      <c r="K192" s="97" t="s">
        <v>473</v>
      </c>
      <c r="L192" s="99" t="s">
        <v>775</v>
      </c>
    </row>
    <row r="193" spans="1:12" ht="9">
      <c r="A193" s="101" t="s">
        <v>527</v>
      </c>
      <c r="C193" s="103" t="s">
        <v>227</v>
      </c>
      <c r="D193" s="4" t="s">
        <v>227</v>
      </c>
      <c r="E193" s="103" t="s">
        <v>227</v>
      </c>
      <c r="F193" s="4" t="s">
        <v>227</v>
      </c>
      <c r="G193" s="99" t="s">
        <v>776</v>
      </c>
      <c r="H193" s="102" t="s">
        <v>473</v>
      </c>
      <c r="I193" s="99" t="s">
        <v>473</v>
      </c>
      <c r="J193" s="102" t="s">
        <v>473</v>
      </c>
      <c r="K193" s="97" t="s">
        <v>777</v>
      </c>
      <c r="L193" s="99" t="s">
        <v>778</v>
      </c>
    </row>
    <row r="194" spans="1:12" ht="9">
      <c r="A194" s="101" t="s">
        <v>531</v>
      </c>
      <c r="C194" s="103" t="s">
        <v>227</v>
      </c>
      <c r="D194" s="4" t="s">
        <v>227</v>
      </c>
      <c r="E194" s="103" t="s">
        <v>227</v>
      </c>
      <c r="F194" s="4" t="s">
        <v>227</v>
      </c>
      <c r="G194" s="99" t="s">
        <v>779</v>
      </c>
      <c r="H194" s="102" t="s">
        <v>473</v>
      </c>
      <c r="I194" s="99" t="s">
        <v>473</v>
      </c>
      <c r="J194" s="102" t="s">
        <v>473</v>
      </c>
      <c r="K194" s="97" t="s">
        <v>780</v>
      </c>
      <c r="L194" s="99" t="s">
        <v>781</v>
      </c>
    </row>
    <row r="195" spans="1:12" ht="9">
      <c r="A195" s="101" t="s">
        <v>477</v>
      </c>
      <c r="B195" s="102" t="s">
        <v>495</v>
      </c>
      <c r="C195" s="103" t="s">
        <v>471</v>
      </c>
      <c r="D195" s="4" t="s">
        <v>227</v>
      </c>
      <c r="E195" s="103" t="s">
        <v>744</v>
      </c>
      <c r="F195" s="4" t="s">
        <v>227</v>
      </c>
      <c r="G195" s="99" t="s">
        <v>496</v>
      </c>
      <c r="H195" s="102" t="s">
        <v>745</v>
      </c>
      <c r="I195" s="99" t="s">
        <v>473</v>
      </c>
      <c r="J195" s="102" t="s">
        <v>782</v>
      </c>
      <c r="K195" s="97" t="s">
        <v>783</v>
      </c>
      <c r="L195" s="99" t="s">
        <v>496</v>
      </c>
    </row>
    <row r="196" spans="1:12" ht="18.75" thickBot="1">
      <c r="A196" s="104" t="s">
        <v>784</v>
      </c>
      <c r="B196" s="105"/>
      <c r="C196" s="93" t="s">
        <v>227</v>
      </c>
      <c r="D196" s="93" t="s">
        <v>227</v>
      </c>
      <c r="E196" s="93" t="s">
        <v>227</v>
      </c>
      <c r="F196" s="93" t="s">
        <v>227</v>
      </c>
      <c r="G196" s="105" t="s">
        <v>473</v>
      </c>
      <c r="H196" s="105" t="s">
        <v>745</v>
      </c>
      <c r="I196" s="105" t="s">
        <v>473</v>
      </c>
      <c r="J196" s="105" t="s">
        <v>782</v>
      </c>
      <c r="K196" s="105" t="s">
        <v>783</v>
      </c>
      <c r="L196" s="106" t="s">
        <v>473</v>
      </c>
    </row>
    <row r="197" spans="1:12" ht="9.75" thickTop="1">
      <c r="A197" s="100"/>
      <c r="B197" s="107"/>
      <c r="C197" s="108"/>
      <c r="D197" s="108"/>
      <c r="E197" s="108"/>
      <c r="F197" s="108"/>
      <c r="G197" s="107"/>
      <c r="H197" s="107"/>
      <c r="I197" s="107"/>
      <c r="J197" s="107"/>
      <c r="K197" s="107"/>
      <c r="L197" s="109"/>
    </row>
    <row r="198" spans="1:12" ht="9">
      <c r="A198" s="96" t="s">
        <v>785</v>
      </c>
      <c r="B198" s="97"/>
      <c r="C198" s="98"/>
      <c r="D198" s="98"/>
      <c r="E198" s="98"/>
      <c r="F198" s="98"/>
      <c r="G198" s="97"/>
      <c r="H198" s="97"/>
      <c r="I198" s="97"/>
      <c r="J198" s="97"/>
      <c r="K198" s="97"/>
      <c r="L198" s="99"/>
    </row>
    <row r="199" spans="1:12" ht="9">
      <c r="A199" s="100"/>
      <c r="B199" s="97"/>
      <c r="C199" s="98"/>
      <c r="D199" s="98"/>
      <c r="E199" s="98"/>
      <c r="F199" s="98"/>
      <c r="G199" s="97"/>
      <c r="H199" s="97"/>
      <c r="I199" s="97"/>
      <c r="J199" s="97"/>
      <c r="K199" s="97"/>
      <c r="L199" s="99"/>
    </row>
    <row r="200" spans="1:12" ht="9">
      <c r="A200" s="96" t="s">
        <v>467</v>
      </c>
      <c r="B200" s="97"/>
      <c r="C200" s="98"/>
      <c r="D200" s="98"/>
      <c r="E200" s="98"/>
      <c r="F200" s="98"/>
      <c r="G200" s="97"/>
      <c r="H200" s="97"/>
      <c r="I200" s="97"/>
      <c r="J200" s="97"/>
      <c r="K200" s="97"/>
      <c r="L200" s="99"/>
    </row>
    <row r="201" spans="1:12" ht="9">
      <c r="A201" s="100"/>
      <c r="B201" s="97"/>
      <c r="C201" s="98"/>
      <c r="D201" s="98"/>
      <c r="E201" s="98"/>
      <c r="F201" s="98"/>
      <c r="G201" s="97"/>
      <c r="H201" s="97"/>
      <c r="I201" s="97"/>
      <c r="J201" s="97"/>
      <c r="K201" s="97"/>
      <c r="L201" s="99"/>
    </row>
    <row r="202" spans="1:12" ht="18">
      <c r="A202" s="100" t="s">
        <v>786</v>
      </c>
      <c r="B202" s="97"/>
      <c r="C202" s="98"/>
      <c r="D202" s="98"/>
      <c r="E202" s="98"/>
      <c r="F202" s="98"/>
      <c r="G202" s="97"/>
      <c r="H202" s="97"/>
      <c r="I202" s="97"/>
      <c r="J202" s="97"/>
      <c r="K202" s="97"/>
      <c r="L202" s="99"/>
    </row>
    <row r="203" spans="1:12" ht="9">
      <c r="A203" s="100" t="s">
        <v>468</v>
      </c>
      <c r="B203" s="97"/>
      <c r="C203" s="98"/>
      <c r="D203" s="98"/>
      <c r="E203" s="98"/>
      <c r="F203" s="98"/>
      <c r="G203" s="97"/>
      <c r="H203" s="97"/>
      <c r="I203" s="97"/>
      <c r="J203" s="97"/>
      <c r="K203" s="97"/>
      <c r="L203" s="99"/>
    </row>
    <row r="204" spans="1:12" ht="9">
      <c r="A204" s="101" t="s">
        <v>469</v>
      </c>
      <c r="B204" s="102" t="s">
        <v>470</v>
      </c>
      <c r="C204" s="103" t="s">
        <v>471</v>
      </c>
      <c r="D204" s="4" t="s">
        <v>227</v>
      </c>
      <c r="E204" s="103" t="s">
        <v>787</v>
      </c>
      <c r="F204" s="4" t="s">
        <v>227</v>
      </c>
      <c r="G204" s="99" t="s">
        <v>473</v>
      </c>
      <c r="H204" s="102" t="s">
        <v>788</v>
      </c>
      <c r="I204" s="99" t="s">
        <v>473</v>
      </c>
      <c r="J204" s="102" t="s">
        <v>789</v>
      </c>
      <c r="K204" s="97" t="s">
        <v>473</v>
      </c>
      <c r="L204" s="99" t="s">
        <v>790</v>
      </c>
    </row>
    <row r="205" spans="1:12" ht="9">
      <c r="A205" s="101" t="s">
        <v>477</v>
      </c>
      <c r="B205" s="102" t="s">
        <v>478</v>
      </c>
      <c r="C205" s="103" t="s">
        <v>227</v>
      </c>
      <c r="D205" s="4" t="s">
        <v>227</v>
      </c>
      <c r="E205" s="103" t="s">
        <v>227</v>
      </c>
      <c r="F205" s="4" t="s">
        <v>227</v>
      </c>
      <c r="G205" s="99" t="s">
        <v>791</v>
      </c>
      <c r="H205" s="102" t="s">
        <v>473</v>
      </c>
      <c r="I205" s="99" t="s">
        <v>473</v>
      </c>
      <c r="J205" s="102" t="s">
        <v>792</v>
      </c>
      <c r="K205" s="97" t="s">
        <v>473</v>
      </c>
      <c r="L205" s="99" t="s">
        <v>793</v>
      </c>
    </row>
    <row r="206" spans="1:12" ht="9">
      <c r="A206" s="101" t="s">
        <v>477</v>
      </c>
      <c r="B206" s="102" t="s">
        <v>482</v>
      </c>
      <c r="C206" s="103" t="s">
        <v>227</v>
      </c>
      <c r="D206" s="4" t="s">
        <v>227</v>
      </c>
      <c r="E206" s="103" t="s">
        <v>227</v>
      </c>
      <c r="F206" s="4" t="s">
        <v>227</v>
      </c>
      <c r="G206" s="99" t="s">
        <v>794</v>
      </c>
      <c r="H206" s="102" t="s">
        <v>473</v>
      </c>
      <c r="I206" s="99" t="s">
        <v>473</v>
      </c>
      <c r="J206" s="102" t="s">
        <v>795</v>
      </c>
      <c r="K206" s="97" t="s">
        <v>473</v>
      </c>
      <c r="L206" s="99" t="s">
        <v>796</v>
      </c>
    </row>
    <row r="207" spans="1:12" ht="9">
      <c r="A207" s="101" t="s">
        <v>477</v>
      </c>
      <c r="B207" s="102" t="s">
        <v>484</v>
      </c>
      <c r="C207" s="103" t="s">
        <v>227</v>
      </c>
      <c r="D207" s="4" t="s">
        <v>227</v>
      </c>
      <c r="E207" s="103" t="s">
        <v>227</v>
      </c>
      <c r="F207" s="4" t="s">
        <v>227</v>
      </c>
      <c r="G207" s="99" t="s">
        <v>797</v>
      </c>
      <c r="H207" s="102" t="s">
        <v>473</v>
      </c>
      <c r="I207" s="99" t="s">
        <v>473</v>
      </c>
      <c r="J207" s="102" t="s">
        <v>798</v>
      </c>
      <c r="K207" s="97" t="s">
        <v>473</v>
      </c>
      <c r="L207" s="99" t="s">
        <v>799</v>
      </c>
    </row>
    <row r="208" spans="1:12" ht="9">
      <c r="A208" s="101" t="s">
        <v>477</v>
      </c>
      <c r="B208" s="102" t="s">
        <v>486</v>
      </c>
      <c r="C208" s="103" t="s">
        <v>227</v>
      </c>
      <c r="D208" s="4" t="s">
        <v>227</v>
      </c>
      <c r="E208" s="103" t="s">
        <v>227</v>
      </c>
      <c r="F208" s="4" t="s">
        <v>227</v>
      </c>
      <c r="G208" s="99" t="s">
        <v>800</v>
      </c>
      <c r="H208" s="102" t="s">
        <v>473</v>
      </c>
      <c r="I208" s="99" t="s">
        <v>473</v>
      </c>
      <c r="J208" s="102" t="s">
        <v>801</v>
      </c>
      <c r="K208" s="97" t="s">
        <v>473</v>
      </c>
      <c r="L208" s="99" t="s">
        <v>802</v>
      </c>
    </row>
    <row r="209" spans="1:12" ht="9">
      <c r="A209" s="101" t="s">
        <v>477</v>
      </c>
      <c r="B209" s="102" t="s">
        <v>488</v>
      </c>
      <c r="C209" s="103" t="s">
        <v>227</v>
      </c>
      <c r="D209" s="4" t="s">
        <v>227</v>
      </c>
      <c r="E209" s="103" t="s">
        <v>227</v>
      </c>
      <c r="F209" s="4" t="s">
        <v>227</v>
      </c>
      <c r="G209" s="99" t="s">
        <v>803</v>
      </c>
      <c r="H209" s="102" t="s">
        <v>473</v>
      </c>
      <c r="I209" s="99" t="s">
        <v>473</v>
      </c>
      <c r="J209" s="102" t="s">
        <v>804</v>
      </c>
      <c r="K209" s="97" t="s">
        <v>805</v>
      </c>
      <c r="L209" s="99" t="s">
        <v>473</v>
      </c>
    </row>
    <row r="210" spans="1:12" ht="9">
      <c r="A210" s="101" t="s">
        <v>477</v>
      </c>
      <c r="B210" s="102" t="s">
        <v>538</v>
      </c>
      <c r="C210" s="103" t="s">
        <v>227</v>
      </c>
      <c r="D210" s="4" t="s">
        <v>227</v>
      </c>
      <c r="E210" s="103" t="s">
        <v>227</v>
      </c>
      <c r="F210" s="4" t="s">
        <v>227</v>
      </c>
      <c r="G210" s="99" t="s">
        <v>806</v>
      </c>
      <c r="H210" s="102" t="s">
        <v>807</v>
      </c>
      <c r="I210" s="99" t="s">
        <v>473</v>
      </c>
      <c r="J210" s="102" t="s">
        <v>808</v>
      </c>
      <c r="K210" s="97" t="s">
        <v>473</v>
      </c>
      <c r="L210" s="99" t="s">
        <v>809</v>
      </c>
    </row>
    <row r="211" spans="1:12" ht="9">
      <c r="A211" s="101" t="s">
        <v>516</v>
      </c>
      <c r="C211" s="103" t="s">
        <v>227</v>
      </c>
      <c r="D211" s="4" t="s">
        <v>227</v>
      </c>
      <c r="E211" s="103" t="s">
        <v>227</v>
      </c>
      <c r="F211" s="4" t="s">
        <v>227</v>
      </c>
      <c r="G211" s="99" t="s">
        <v>810</v>
      </c>
      <c r="H211" s="102" t="s">
        <v>473</v>
      </c>
      <c r="I211" s="99" t="s">
        <v>473</v>
      </c>
      <c r="J211" s="102" t="s">
        <v>473</v>
      </c>
      <c r="K211" s="97" t="s">
        <v>811</v>
      </c>
      <c r="L211" s="99" t="s">
        <v>812</v>
      </c>
    </row>
    <row r="212" spans="1:12" ht="9">
      <c r="A212" s="101" t="s">
        <v>520</v>
      </c>
      <c r="C212" s="103" t="s">
        <v>227</v>
      </c>
      <c r="D212" s="4" t="s">
        <v>227</v>
      </c>
      <c r="E212" s="103" t="s">
        <v>227</v>
      </c>
      <c r="F212" s="4" t="s">
        <v>227</v>
      </c>
      <c r="G212" s="99" t="s">
        <v>813</v>
      </c>
      <c r="H212" s="102" t="s">
        <v>473</v>
      </c>
      <c r="I212" s="99" t="s">
        <v>473</v>
      </c>
      <c r="J212" s="102" t="s">
        <v>473</v>
      </c>
      <c r="K212" s="97" t="s">
        <v>814</v>
      </c>
      <c r="L212" s="99" t="s">
        <v>815</v>
      </c>
    </row>
    <row r="213" spans="1:12" ht="9">
      <c r="A213" s="100" t="s">
        <v>490</v>
      </c>
      <c r="B213" s="97"/>
      <c r="C213" s="98"/>
      <c r="D213" s="98"/>
      <c r="E213" s="98"/>
      <c r="F213" s="98"/>
      <c r="G213" s="97"/>
      <c r="H213" s="97"/>
      <c r="I213" s="97"/>
      <c r="J213" s="97"/>
      <c r="K213" s="97"/>
      <c r="L213" s="99"/>
    </row>
    <row r="214" spans="1:12" ht="9">
      <c r="A214" s="101" t="s">
        <v>491</v>
      </c>
      <c r="C214" s="103" t="s">
        <v>227</v>
      </c>
      <c r="D214" s="4" t="s">
        <v>227</v>
      </c>
      <c r="E214" s="103" t="s">
        <v>227</v>
      </c>
      <c r="F214" s="4" t="s">
        <v>227</v>
      </c>
      <c r="G214" s="99" t="s">
        <v>816</v>
      </c>
      <c r="H214" s="102" t="s">
        <v>473</v>
      </c>
      <c r="I214" s="99" t="s">
        <v>473</v>
      </c>
      <c r="J214" s="102" t="s">
        <v>473</v>
      </c>
      <c r="K214" s="97" t="s">
        <v>817</v>
      </c>
      <c r="L214" s="99" t="s">
        <v>818</v>
      </c>
    </row>
    <row r="215" spans="1:12" ht="9">
      <c r="A215" s="101" t="s">
        <v>541</v>
      </c>
      <c r="C215" s="103" t="s">
        <v>227</v>
      </c>
      <c r="D215" s="4" t="s">
        <v>227</v>
      </c>
      <c r="E215" s="103" t="s">
        <v>227</v>
      </c>
      <c r="F215" s="4" t="s">
        <v>227</v>
      </c>
      <c r="G215" s="99" t="s">
        <v>819</v>
      </c>
      <c r="H215" s="102" t="s">
        <v>473</v>
      </c>
      <c r="I215" s="99" t="s">
        <v>473</v>
      </c>
      <c r="J215" s="102" t="s">
        <v>473</v>
      </c>
      <c r="K215" s="97" t="s">
        <v>820</v>
      </c>
      <c r="L215" s="99" t="s">
        <v>821</v>
      </c>
    </row>
    <row r="216" spans="1:12" ht="9">
      <c r="A216" s="101" t="s">
        <v>527</v>
      </c>
      <c r="C216" s="103" t="s">
        <v>227</v>
      </c>
      <c r="D216" s="4" t="s">
        <v>227</v>
      </c>
      <c r="E216" s="103" t="s">
        <v>227</v>
      </c>
      <c r="F216" s="4" t="s">
        <v>227</v>
      </c>
      <c r="G216" s="99" t="s">
        <v>822</v>
      </c>
      <c r="H216" s="102" t="s">
        <v>473</v>
      </c>
      <c r="I216" s="99" t="s">
        <v>473</v>
      </c>
      <c r="J216" s="102" t="s">
        <v>473</v>
      </c>
      <c r="K216" s="97" t="s">
        <v>823</v>
      </c>
      <c r="L216" s="99" t="s">
        <v>824</v>
      </c>
    </row>
    <row r="217" spans="1:12" ht="9">
      <c r="A217" s="101" t="s">
        <v>531</v>
      </c>
      <c r="C217" s="103" t="s">
        <v>227</v>
      </c>
      <c r="D217" s="4" t="s">
        <v>227</v>
      </c>
      <c r="E217" s="103" t="s">
        <v>227</v>
      </c>
      <c r="F217" s="4" t="s">
        <v>227</v>
      </c>
      <c r="G217" s="99" t="s">
        <v>825</v>
      </c>
      <c r="H217" s="102" t="s">
        <v>473</v>
      </c>
      <c r="I217" s="99" t="s">
        <v>473</v>
      </c>
      <c r="J217" s="102" t="s">
        <v>473</v>
      </c>
      <c r="K217" s="97" t="s">
        <v>826</v>
      </c>
      <c r="L217" s="99" t="s">
        <v>827</v>
      </c>
    </row>
    <row r="218" spans="1:12" ht="9">
      <c r="A218" s="101" t="s">
        <v>477</v>
      </c>
      <c r="B218" s="102" t="s">
        <v>495</v>
      </c>
      <c r="C218" s="103" t="s">
        <v>471</v>
      </c>
      <c r="D218" s="4" t="s">
        <v>227</v>
      </c>
      <c r="E218" s="103" t="s">
        <v>787</v>
      </c>
      <c r="F218" s="4" t="s">
        <v>227</v>
      </c>
      <c r="G218" s="99" t="s">
        <v>496</v>
      </c>
      <c r="H218" s="102" t="s">
        <v>828</v>
      </c>
      <c r="I218" s="99" t="s">
        <v>473</v>
      </c>
      <c r="J218" s="102" t="s">
        <v>829</v>
      </c>
      <c r="K218" s="97" t="s">
        <v>830</v>
      </c>
      <c r="L218" s="99" t="s">
        <v>496</v>
      </c>
    </row>
    <row r="219" spans="1:12" ht="9.75" thickBot="1">
      <c r="A219" s="104" t="s">
        <v>831</v>
      </c>
      <c r="B219" s="105"/>
      <c r="C219" s="93" t="s">
        <v>227</v>
      </c>
      <c r="D219" s="93" t="s">
        <v>227</v>
      </c>
      <c r="E219" s="93" t="s">
        <v>227</v>
      </c>
      <c r="F219" s="93" t="s">
        <v>227</v>
      </c>
      <c r="G219" s="105" t="s">
        <v>473</v>
      </c>
      <c r="H219" s="105" t="s">
        <v>828</v>
      </c>
      <c r="I219" s="105" t="s">
        <v>473</v>
      </c>
      <c r="J219" s="105" t="s">
        <v>829</v>
      </c>
      <c r="K219" s="105" t="s">
        <v>830</v>
      </c>
      <c r="L219" s="106" t="s">
        <v>473</v>
      </c>
    </row>
    <row r="220" spans="1:12" ht="9.75" thickTop="1">
      <c r="A220" s="100"/>
      <c r="B220" s="107"/>
      <c r="C220" s="108"/>
      <c r="D220" s="108"/>
      <c r="E220" s="108"/>
      <c r="F220" s="108"/>
      <c r="G220" s="107"/>
      <c r="H220" s="107"/>
      <c r="I220" s="107"/>
      <c r="J220" s="107"/>
      <c r="K220" s="107"/>
      <c r="L220" s="109"/>
    </row>
    <row r="221" spans="1:12" ht="9">
      <c r="A221" s="96" t="s">
        <v>832</v>
      </c>
      <c r="B221" s="97"/>
      <c r="C221" s="98"/>
      <c r="D221" s="98"/>
      <c r="E221" s="98"/>
      <c r="F221" s="98"/>
      <c r="G221" s="97"/>
      <c r="H221" s="97"/>
      <c r="I221" s="97"/>
      <c r="J221" s="97"/>
      <c r="K221" s="97"/>
      <c r="L221" s="99"/>
    </row>
    <row r="222" spans="1:12" ht="9">
      <c r="A222" s="100"/>
      <c r="B222" s="97"/>
      <c r="C222" s="98"/>
      <c r="D222" s="98"/>
      <c r="E222" s="98"/>
      <c r="F222" s="98"/>
      <c r="G222" s="97"/>
      <c r="H222" s="97"/>
      <c r="I222" s="97"/>
      <c r="J222" s="97"/>
      <c r="K222" s="97"/>
      <c r="L222" s="99"/>
    </row>
    <row r="223" spans="1:12" ht="9">
      <c r="A223" s="96" t="s">
        <v>467</v>
      </c>
      <c r="B223" s="97"/>
      <c r="C223" s="98"/>
      <c r="D223" s="98"/>
      <c r="E223" s="98"/>
      <c r="F223" s="98"/>
      <c r="G223" s="97"/>
      <c r="H223" s="97"/>
      <c r="I223" s="97"/>
      <c r="J223" s="97"/>
      <c r="K223" s="97"/>
      <c r="L223" s="99"/>
    </row>
    <row r="224" spans="1:12" ht="9">
      <c r="A224" s="100"/>
      <c r="B224" s="97"/>
      <c r="C224" s="98"/>
      <c r="D224" s="98"/>
      <c r="E224" s="98"/>
      <c r="F224" s="98"/>
      <c r="G224" s="97"/>
      <c r="H224" s="97"/>
      <c r="I224" s="97"/>
      <c r="J224" s="97"/>
      <c r="K224" s="97"/>
      <c r="L224" s="99"/>
    </row>
    <row r="225" spans="1:12" ht="18">
      <c r="A225" s="100" t="s">
        <v>1132</v>
      </c>
      <c r="B225" s="97"/>
      <c r="C225" s="98"/>
      <c r="D225" s="98"/>
      <c r="E225" s="98"/>
      <c r="F225" s="98"/>
      <c r="G225" s="97"/>
      <c r="H225" s="97"/>
      <c r="I225" s="97"/>
      <c r="J225" s="97"/>
      <c r="K225" s="97"/>
      <c r="L225" s="99"/>
    </row>
    <row r="226" spans="1:12" ht="9">
      <c r="A226" s="100" t="s">
        <v>468</v>
      </c>
      <c r="B226" s="97"/>
      <c r="C226" s="98"/>
      <c r="D226" s="98"/>
      <c r="E226" s="98"/>
      <c r="F226" s="98"/>
      <c r="G226" s="97"/>
      <c r="H226" s="97"/>
      <c r="I226" s="97"/>
      <c r="J226" s="97"/>
      <c r="K226" s="97"/>
      <c r="L226" s="99"/>
    </row>
    <row r="227" spans="1:12" ht="9">
      <c r="A227" s="101" t="s">
        <v>469</v>
      </c>
      <c r="B227" s="102" t="s">
        <v>470</v>
      </c>
      <c r="C227" s="103" t="s">
        <v>471</v>
      </c>
      <c r="D227" s="4" t="s">
        <v>227</v>
      </c>
      <c r="E227" s="103" t="s">
        <v>833</v>
      </c>
      <c r="F227" s="4" t="s">
        <v>227</v>
      </c>
      <c r="G227" s="99" t="s">
        <v>473</v>
      </c>
      <c r="H227" s="102" t="s">
        <v>834</v>
      </c>
      <c r="I227" s="99" t="s">
        <v>473</v>
      </c>
      <c r="J227" s="102" t="s">
        <v>835</v>
      </c>
      <c r="K227" s="97" t="s">
        <v>473</v>
      </c>
      <c r="L227" s="99" t="s">
        <v>836</v>
      </c>
    </row>
    <row r="228" spans="1:12" ht="9">
      <c r="A228" s="101" t="s">
        <v>477</v>
      </c>
      <c r="B228" s="102" t="s">
        <v>478</v>
      </c>
      <c r="C228" s="103" t="s">
        <v>227</v>
      </c>
      <c r="D228" s="4" t="s">
        <v>227</v>
      </c>
      <c r="E228" s="103" t="s">
        <v>227</v>
      </c>
      <c r="F228" s="4" t="s">
        <v>227</v>
      </c>
      <c r="G228" s="99" t="s">
        <v>837</v>
      </c>
      <c r="H228" s="102" t="s">
        <v>473</v>
      </c>
      <c r="I228" s="99" t="s">
        <v>473</v>
      </c>
      <c r="J228" s="102" t="s">
        <v>838</v>
      </c>
      <c r="K228" s="97" t="s">
        <v>473</v>
      </c>
      <c r="L228" s="99" t="s">
        <v>839</v>
      </c>
    </row>
    <row r="229" spans="1:12" ht="9">
      <c r="A229" s="101" t="s">
        <v>477</v>
      </c>
      <c r="B229" s="102" t="s">
        <v>482</v>
      </c>
      <c r="C229" s="103" t="s">
        <v>227</v>
      </c>
      <c r="D229" s="4" t="s">
        <v>227</v>
      </c>
      <c r="E229" s="103" t="s">
        <v>227</v>
      </c>
      <c r="F229" s="4" t="s">
        <v>227</v>
      </c>
      <c r="G229" s="99" t="s">
        <v>840</v>
      </c>
      <c r="H229" s="102" t="s">
        <v>473</v>
      </c>
      <c r="I229" s="99" t="s">
        <v>473</v>
      </c>
      <c r="J229" s="102" t="s">
        <v>841</v>
      </c>
      <c r="K229" s="97" t="s">
        <v>473</v>
      </c>
      <c r="L229" s="99" t="s">
        <v>842</v>
      </c>
    </row>
    <row r="230" spans="1:12" ht="9">
      <c r="A230" s="101" t="s">
        <v>477</v>
      </c>
      <c r="B230" s="102" t="s">
        <v>484</v>
      </c>
      <c r="C230" s="103" t="s">
        <v>227</v>
      </c>
      <c r="D230" s="4" t="s">
        <v>227</v>
      </c>
      <c r="E230" s="103" t="s">
        <v>227</v>
      </c>
      <c r="F230" s="4" t="s">
        <v>227</v>
      </c>
      <c r="G230" s="99" t="s">
        <v>843</v>
      </c>
      <c r="H230" s="102" t="s">
        <v>473</v>
      </c>
      <c r="I230" s="99" t="s">
        <v>473</v>
      </c>
      <c r="J230" s="102" t="s">
        <v>844</v>
      </c>
      <c r="K230" s="97" t="s">
        <v>473</v>
      </c>
      <c r="L230" s="99" t="s">
        <v>845</v>
      </c>
    </row>
    <row r="231" spans="1:12" ht="9">
      <c r="A231" s="101" t="s">
        <v>477</v>
      </c>
      <c r="B231" s="102" t="s">
        <v>486</v>
      </c>
      <c r="C231" s="103" t="s">
        <v>227</v>
      </c>
      <c r="D231" s="4" t="s">
        <v>227</v>
      </c>
      <c r="E231" s="103" t="s">
        <v>227</v>
      </c>
      <c r="F231" s="4" t="s">
        <v>227</v>
      </c>
      <c r="G231" s="99" t="s">
        <v>846</v>
      </c>
      <c r="H231" s="102" t="s">
        <v>473</v>
      </c>
      <c r="I231" s="99" t="s">
        <v>473</v>
      </c>
      <c r="J231" s="102" t="s">
        <v>847</v>
      </c>
      <c r="K231" s="97" t="s">
        <v>473</v>
      </c>
      <c r="L231" s="99" t="s">
        <v>848</v>
      </c>
    </row>
    <row r="232" spans="1:12" ht="9">
      <c r="A232" s="101" t="s">
        <v>477</v>
      </c>
      <c r="B232" s="102" t="s">
        <v>488</v>
      </c>
      <c r="C232" s="103" t="s">
        <v>227</v>
      </c>
      <c r="D232" s="4" t="s">
        <v>227</v>
      </c>
      <c r="E232" s="103" t="s">
        <v>227</v>
      </c>
      <c r="F232" s="4" t="s">
        <v>227</v>
      </c>
      <c r="G232" s="99" t="s">
        <v>849</v>
      </c>
      <c r="H232" s="102" t="s">
        <v>473</v>
      </c>
      <c r="I232" s="99" t="s">
        <v>473</v>
      </c>
      <c r="J232" s="102" t="s">
        <v>847</v>
      </c>
      <c r="K232" s="97" t="s">
        <v>850</v>
      </c>
      <c r="L232" s="99" t="s">
        <v>473</v>
      </c>
    </row>
    <row r="233" spans="1:12" ht="9">
      <c r="A233" s="101" t="s">
        <v>520</v>
      </c>
      <c r="C233" s="103" t="s">
        <v>227</v>
      </c>
      <c r="D233" s="4" t="s">
        <v>227</v>
      </c>
      <c r="E233" s="103" t="s">
        <v>227</v>
      </c>
      <c r="F233" s="4" t="s">
        <v>227</v>
      </c>
      <c r="G233" s="99" t="s">
        <v>851</v>
      </c>
      <c r="H233" s="102" t="s">
        <v>473</v>
      </c>
      <c r="I233" s="99" t="s">
        <v>473</v>
      </c>
      <c r="J233" s="102" t="s">
        <v>473</v>
      </c>
      <c r="K233" s="97" t="s">
        <v>852</v>
      </c>
      <c r="L233" s="99" t="s">
        <v>853</v>
      </c>
    </row>
    <row r="234" spans="1:12" ht="9">
      <c r="A234" s="100" t="s">
        <v>490</v>
      </c>
      <c r="B234" s="97"/>
      <c r="C234" s="98"/>
      <c r="D234" s="98"/>
      <c r="E234" s="98"/>
      <c r="F234" s="98"/>
      <c r="G234" s="97"/>
      <c r="H234" s="97"/>
      <c r="I234" s="97"/>
      <c r="J234" s="97"/>
      <c r="K234" s="97"/>
      <c r="L234" s="99"/>
    </row>
    <row r="235" spans="1:12" ht="9">
      <c r="A235" s="101" t="s">
        <v>491</v>
      </c>
      <c r="C235" s="103" t="s">
        <v>227</v>
      </c>
      <c r="D235" s="4" t="s">
        <v>227</v>
      </c>
      <c r="E235" s="103" t="s">
        <v>227</v>
      </c>
      <c r="F235" s="4" t="s">
        <v>227</v>
      </c>
      <c r="G235" s="99" t="s">
        <v>854</v>
      </c>
      <c r="H235" s="102" t="s">
        <v>473</v>
      </c>
      <c r="I235" s="99" t="s">
        <v>473</v>
      </c>
      <c r="J235" s="102" t="s">
        <v>473</v>
      </c>
      <c r="K235" s="97" t="s">
        <v>855</v>
      </c>
      <c r="L235" s="99" t="s">
        <v>856</v>
      </c>
    </row>
    <row r="236" spans="1:12" ht="9">
      <c r="A236" s="101" t="s">
        <v>527</v>
      </c>
      <c r="C236" s="103" t="s">
        <v>227</v>
      </c>
      <c r="D236" s="4" t="s">
        <v>227</v>
      </c>
      <c r="E236" s="103" t="s">
        <v>227</v>
      </c>
      <c r="F236" s="4" t="s">
        <v>227</v>
      </c>
      <c r="G236" s="99" t="s">
        <v>857</v>
      </c>
      <c r="H236" s="102" t="s">
        <v>473</v>
      </c>
      <c r="I236" s="99" t="s">
        <v>473</v>
      </c>
      <c r="J236" s="102" t="s">
        <v>473</v>
      </c>
      <c r="K236" s="97" t="s">
        <v>858</v>
      </c>
      <c r="L236" s="99" t="s">
        <v>859</v>
      </c>
    </row>
    <row r="237" spans="1:12" ht="9">
      <c r="A237" s="101" t="s">
        <v>531</v>
      </c>
      <c r="C237" s="103" t="s">
        <v>227</v>
      </c>
      <c r="D237" s="4" t="s">
        <v>227</v>
      </c>
      <c r="E237" s="103" t="s">
        <v>227</v>
      </c>
      <c r="F237" s="4" t="s">
        <v>227</v>
      </c>
      <c r="G237" s="99" t="s">
        <v>860</v>
      </c>
      <c r="H237" s="102" t="s">
        <v>473</v>
      </c>
      <c r="I237" s="99" t="s">
        <v>473</v>
      </c>
      <c r="J237" s="102" t="s">
        <v>473</v>
      </c>
      <c r="K237" s="97" t="s">
        <v>861</v>
      </c>
      <c r="L237" s="99" t="s">
        <v>862</v>
      </c>
    </row>
    <row r="238" spans="1:12" ht="9">
      <c r="A238" s="101" t="s">
        <v>477</v>
      </c>
      <c r="B238" s="102" t="s">
        <v>495</v>
      </c>
      <c r="C238" s="103" t="s">
        <v>471</v>
      </c>
      <c r="D238" s="4" t="s">
        <v>227</v>
      </c>
      <c r="E238" s="103" t="s">
        <v>833</v>
      </c>
      <c r="F238" s="4" t="s">
        <v>227</v>
      </c>
      <c r="G238" s="99" t="s">
        <v>496</v>
      </c>
      <c r="H238" s="102" t="s">
        <v>834</v>
      </c>
      <c r="I238" s="99" t="s">
        <v>473</v>
      </c>
      <c r="J238" s="102" t="s">
        <v>863</v>
      </c>
      <c r="K238" s="97" t="s">
        <v>864</v>
      </c>
      <c r="L238" s="99" t="s">
        <v>496</v>
      </c>
    </row>
    <row r="239" spans="1:12" ht="9.75" thickBot="1">
      <c r="A239" s="104" t="s">
        <v>865</v>
      </c>
      <c r="B239" s="105"/>
      <c r="C239" s="93" t="s">
        <v>227</v>
      </c>
      <c r="D239" s="93" t="s">
        <v>227</v>
      </c>
      <c r="E239" s="93" t="s">
        <v>227</v>
      </c>
      <c r="F239" s="93" t="s">
        <v>227</v>
      </c>
      <c r="G239" s="105" t="s">
        <v>473</v>
      </c>
      <c r="H239" s="105" t="s">
        <v>834</v>
      </c>
      <c r="I239" s="105" t="s">
        <v>473</v>
      </c>
      <c r="J239" s="105" t="s">
        <v>863</v>
      </c>
      <c r="K239" s="105" t="s">
        <v>864</v>
      </c>
      <c r="L239" s="106" t="s">
        <v>473</v>
      </c>
    </row>
    <row r="240" spans="1:12" ht="9.75" thickTop="1">
      <c r="A240" s="100"/>
      <c r="B240" s="107"/>
      <c r="C240" s="108"/>
      <c r="D240" s="108"/>
      <c r="E240" s="108"/>
      <c r="F240" s="108"/>
      <c r="G240" s="107"/>
      <c r="H240" s="107"/>
      <c r="I240" s="107"/>
      <c r="J240" s="107"/>
      <c r="K240" s="107"/>
      <c r="L240" s="109"/>
    </row>
    <row r="241" spans="1:12" ht="9">
      <c r="A241" s="96" t="s">
        <v>866</v>
      </c>
      <c r="B241" s="97"/>
      <c r="C241" s="98"/>
      <c r="D241" s="98"/>
      <c r="E241" s="98"/>
      <c r="F241" s="98"/>
      <c r="G241" s="97"/>
      <c r="H241" s="97"/>
      <c r="I241" s="97"/>
      <c r="J241" s="97"/>
      <c r="K241" s="97"/>
      <c r="L241" s="99"/>
    </row>
    <row r="242" spans="1:12" ht="9">
      <c r="A242" s="100"/>
      <c r="B242" s="97"/>
      <c r="C242" s="98"/>
      <c r="D242" s="98"/>
      <c r="E242" s="98"/>
      <c r="F242" s="98"/>
      <c r="G242" s="97"/>
      <c r="H242" s="97"/>
      <c r="I242" s="97"/>
      <c r="J242" s="97"/>
      <c r="K242" s="97"/>
      <c r="L242" s="99"/>
    </row>
    <row r="243" spans="1:12" ht="9">
      <c r="A243" s="96" t="s">
        <v>467</v>
      </c>
      <c r="B243" s="97"/>
      <c r="C243" s="98"/>
      <c r="D243" s="98"/>
      <c r="E243" s="98"/>
      <c r="F243" s="98"/>
      <c r="G243" s="97"/>
      <c r="H243" s="97"/>
      <c r="I243" s="97"/>
      <c r="J243" s="97"/>
      <c r="K243" s="97"/>
      <c r="L243" s="99"/>
    </row>
    <row r="244" spans="1:12" ht="9">
      <c r="A244" s="100"/>
      <c r="B244" s="97"/>
      <c r="C244" s="98"/>
      <c r="D244" s="98"/>
      <c r="E244" s="98"/>
      <c r="F244" s="98"/>
      <c r="G244" s="97"/>
      <c r="H244" s="97"/>
      <c r="I244" s="97"/>
      <c r="J244" s="97"/>
      <c r="K244" s="97"/>
      <c r="L244" s="99"/>
    </row>
    <row r="245" spans="1:12" ht="18">
      <c r="A245" s="100" t="s">
        <v>1133</v>
      </c>
      <c r="B245" s="97"/>
      <c r="C245" s="98"/>
      <c r="D245" s="98"/>
      <c r="E245" s="98"/>
      <c r="F245" s="98"/>
      <c r="G245" s="97"/>
      <c r="H245" s="97"/>
      <c r="I245" s="97"/>
      <c r="J245" s="97"/>
      <c r="K245" s="97"/>
      <c r="L245" s="99"/>
    </row>
    <row r="246" spans="1:12" ht="9">
      <c r="A246" s="100" t="s">
        <v>468</v>
      </c>
      <c r="B246" s="97"/>
      <c r="C246" s="98"/>
      <c r="D246" s="98"/>
      <c r="E246" s="98"/>
      <c r="F246" s="98"/>
      <c r="G246" s="97"/>
      <c r="H246" s="97"/>
      <c r="I246" s="97"/>
      <c r="J246" s="97"/>
      <c r="K246" s="97"/>
      <c r="L246" s="99"/>
    </row>
    <row r="247" spans="1:12" ht="9">
      <c r="A247" s="101" t="s">
        <v>469</v>
      </c>
      <c r="B247" s="102" t="s">
        <v>470</v>
      </c>
      <c r="C247" s="103" t="s">
        <v>471</v>
      </c>
      <c r="D247" s="4" t="s">
        <v>227</v>
      </c>
      <c r="E247" s="103" t="s">
        <v>867</v>
      </c>
      <c r="F247" s="4" t="s">
        <v>227</v>
      </c>
      <c r="G247" s="99" t="s">
        <v>473</v>
      </c>
      <c r="H247" s="102" t="s">
        <v>868</v>
      </c>
      <c r="I247" s="99" t="s">
        <v>473</v>
      </c>
      <c r="J247" s="102" t="s">
        <v>869</v>
      </c>
      <c r="K247" s="97" t="s">
        <v>473</v>
      </c>
      <c r="L247" s="99" t="s">
        <v>870</v>
      </c>
    </row>
    <row r="248" spans="1:12" ht="9">
      <c r="A248" s="101" t="s">
        <v>477</v>
      </c>
      <c r="B248" s="102" t="s">
        <v>478</v>
      </c>
      <c r="C248" s="103" t="s">
        <v>227</v>
      </c>
      <c r="D248" s="4" t="s">
        <v>227</v>
      </c>
      <c r="E248" s="103" t="s">
        <v>227</v>
      </c>
      <c r="F248" s="4" t="s">
        <v>227</v>
      </c>
      <c r="G248" s="99" t="s">
        <v>871</v>
      </c>
      <c r="H248" s="102" t="s">
        <v>473</v>
      </c>
      <c r="I248" s="99" t="s">
        <v>473</v>
      </c>
      <c r="J248" s="102" t="s">
        <v>872</v>
      </c>
      <c r="K248" s="97" t="s">
        <v>473</v>
      </c>
      <c r="L248" s="99" t="s">
        <v>873</v>
      </c>
    </row>
    <row r="249" spans="1:12" ht="9">
      <c r="A249" s="101" t="s">
        <v>477</v>
      </c>
      <c r="B249" s="102" t="s">
        <v>482</v>
      </c>
      <c r="C249" s="103" t="s">
        <v>227</v>
      </c>
      <c r="D249" s="4" t="s">
        <v>227</v>
      </c>
      <c r="E249" s="103" t="s">
        <v>227</v>
      </c>
      <c r="F249" s="4" t="s">
        <v>227</v>
      </c>
      <c r="G249" s="99" t="s">
        <v>874</v>
      </c>
      <c r="H249" s="102" t="s">
        <v>473</v>
      </c>
      <c r="I249" s="99" t="s">
        <v>473</v>
      </c>
      <c r="J249" s="102" t="s">
        <v>875</v>
      </c>
      <c r="K249" s="97" t="s">
        <v>473</v>
      </c>
      <c r="L249" s="99" t="s">
        <v>876</v>
      </c>
    </row>
    <row r="250" spans="1:12" ht="9">
      <c r="A250" s="101" t="s">
        <v>477</v>
      </c>
      <c r="B250" s="102" t="s">
        <v>484</v>
      </c>
      <c r="C250" s="103" t="s">
        <v>227</v>
      </c>
      <c r="D250" s="4" t="s">
        <v>227</v>
      </c>
      <c r="E250" s="103" t="s">
        <v>227</v>
      </c>
      <c r="F250" s="4" t="s">
        <v>227</v>
      </c>
      <c r="G250" s="99" t="s">
        <v>877</v>
      </c>
      <c r="H250" s="102" t="s">
        <v>473</v>
      </c>
      <c r="I250" s="99" t="s">
        <v>473</v>
      </c>
      <c r="J250" s="102" t="s">
        <v>878</v>
      </c>
      <c r="K250" s="97" t="s">
        <v>473</v>
      </c>
      <c r="L250" s="99" t="s">
        <v>879</v>
      </c>
    </row>
    <row r="251" spans="1:12" ht="9">
      <c r="A251" s="101" t="s">
        <v>477</v>
      </c>
      <c r="B251" s="102" t="s">
        <v>486</v>
      </c>
      <c r="C251" s="103" t="s">
        <v>227</v>
      </c>
      <c r="D251" s="4" t="s">
        <v>227</v>
      </c>
      <c r="E251" s="103" t="s">
        <v>227</v>
      </c>
      <c r="F251" s="4" t="s">
        <v>227</v>
      </c>
      <c r="G251" s="99" t="s">
        <v>880</v>
      </c>
      <c r="H251" s="102" t="s">
        <v>473</v>
      </c>
      <c r="I251" s="99" t="s">
        <v>473</v>
      </c>
      <c r="J251" s="102" t="s">
        <v>881</v>
      </c>
      <c r="K251" s="97" t="s">
        <v>473</v>
      </c>
      <c r="L251" s="99" t="s">
        <v>882</v>
      </c>
    </row>
    <row r="252" spans="1:12" ht="9">
      <c r="A252" s="101" t="s">
        <v>477</v>
      </c>
      <c r="B252" s="102" t="s">
        <v>488</v>
      </c>
      <c r="C252" s="103" t="s">
        <v>227</v>
      </c>
      <c r="D252" s="4" t="s">
        <v>227</v>
      </c>
      <c r="E252" s="103" t="s">
        <v>227</v>
      </c>
      <c r="F252" s="4" t="s">
        <v>227</v>
      </c>
      <c r="G252" s="99" t="s">
        <v>883</v>
      </c>
      <c r="H252" s="102" t="s">
        <v>473</v>
      </c>
      <c r="I252" s="99" t="s">
        <v>473</v>
      </c>
      <c r="J252" s="102" t="s">
        <v>884</v>
      </c>
      <c r="K252" s="97" t="s">
        <v>885</v>
      </c>
      <c r="L252" s="99" t="s">
        <v>473</v>
      </c>
    </row>
    <row r="253" spans="1:12" ht="9">
      <c r="A253" s="101" t="s">
        <v>477</v>
      </c>
      <c r="B253" s="102" t="s">
        <v>538</v>
      </c>
      <c r="C253" s="103" t="s">
        <v>227</v>
      </c>
      <c r="D253" s="4" t="s">
        <v>227</v>
      </c>
      <c r="E253" s="103" t="s">
        <v>227</v>
      </c>
      <c r="F253" s="4" t="s">
        <v>227</v>
      </c>
      <c r="G253" s="99" t="s">
        <v>886</v>
      </c>
      <c r="H253" s="102" t="s">
        <v>473</v>
      </c>
      <c r="I253" s="99" t="s">
        <v>887</v>
      </c>
      <c r="J253" s="102" t="s">
        <v>888</v>
      </c>
      <c r="K253" s="97" t="s">
        <v>473</v>
      </c>
      <c r="L253" s="99" t="s">
        <v>889</v>
      </c>
    </row>
    <row r="254" spans="1:12" ht="9">
      <c r="A254" s="101" t="s">
        <v>520</v>
      </c>
      <c r="C254" s="103" t="s">
        <v>227</v>
      </c>
      <c r="D254" s="4" t="s">
        <v>227</v>
      </c>
      <c r="E254" s="103" t="s">
        <v>227</v>
      </c>
      <c r="F254" s="4" t="s">
        <v>227</v>
      </c>
      <c r="G254" s="99" t="s">
        <v>890</v>
      </c>
      <c r="H254" s="102" t="s">
        <v>473</v>
      </c>
      <c r="I254" s="99" t="s">
        <v>473</v>
      </c>
      <c r="J254" s="102" t="s">
        <v>473</v>
      </c>
      <c r="K254" s="97" t="s">
        <v>891</v>
      </c>
      <c r="L254" s="99" t="s">
        <v>892</v>
      </c>
    </row>
    <row r="255" spans="1:12" ht="9">
      <c r="A255" s="100" t="s">
        <v>490</v>
      </c>
      <c r="B255" s="97"/>
      <c r="C255" s="98"/>
      <c r="D255" s="98"/>
      <c r="E255" s="98"/>
      <c r="F255" s="98"/>
      <c r="G255" s="97"/>
      <c r="H255" s="97"/>
      <c r="I255" s="97"/>
      <c r="J255" s="97"/>
      <c r="K255" s="97"/>
      <c r="L255" s="99"/>
    </row>
    <row r="256" spans="1:12" ht="9">
      <c r="A256" s="101" t="s">
        <v>491</v>
      </c>
      <c r="C256" s="103" t="s">
        <v>227</v>
      </c>
      <c r="D256" s="4" t="s">
        <v>227</v>
      </c>
      <c r="E256" s="103" t="s">
        <v>227</v>
      </c>
      <c r="F256" s="4" t="s">
        <v>227</v>
      </c>
      <c r="G256" s="99" t="s">
        <v>893</v>
      </c>
      <c r="H256" s="102" t="s">
        <v>473</v>
      </c>
      <c r="I256" s="99" t="s">
        <v>473</v>
      </c>
      <c r="J256" s="102" t="s">
        <v>473</v>
      </c>
      <c r="K256" s="97" t="s">
        <v>894</v>
      </c>
      <c r="L256" s="99" t="s">
        <v>895</v>
      </c>
    </row>
    <row r="257" spans="1:12" ht="9">
      <c r="A257" s="101" t="s">
        <v>541</v>
      </c>
      <c r="C257" s="103" t="s">
        <v>227</v>
      </c>
      <c r="D257" s="4" t="s">
        <v>227</v>
      </c>
      <c r="E257" s="103" t="s">
        <v>227</v>
      </c>
      <c r="F257" s="4" t="s">
        <v>227</v>
      </c>
      <c r="G257" s="99" t="s">
        <v>896</v>
      </c>
      <c r="H257" s="102" t="s">
        <v>473</v>
      </c>
      <c r="I257" s="99" t="s">
        <v>473</v>
      </c>
      <c r="J257" s="102" t="s">
        <v>473</v>
      </c>
      <c r="K257" s="97" t="s">
        <v>897</v>
      </c>
      <c r="L257" s="99" t="s">
        <v>898</v>
      </c>
    </row>
    <row r="258" spans="1:12" ht="9">
      <c r="A258" s="101" t="s">
        <v>527</v>
      </c>
      <c r="C258" s="103" t="s">
        <v>227</v>
      </c>
      <c r="D258" s="4" t="s">
        <v>227</v>
      </c>
      <c r="E258" s="103" t="s">
        <v>227</v>
      </c>
      <c r="F258" s="4" t="s">
        <v>227</v>
      </c>
      <c r="G258" s="99" t="s">
        <v>899</v>
      </c>
      <c r="H258" s="102" t="s">
        <v>473</v>
      </c>
      <c r="I258" s="99" t="s">
        <v>473</v>
      </c>
      <c r="J258" s="102" t="s">
        <v>473</v>
      </c>
      <c r="K258" s="97" t="s">
        <v>900</v>
      </c>
      <c r="L258" s="99" t="s">
        <v>901</v>
      </c>
    </row>
    <row r="259" spans="1:12" ht="9">
      <c r="A259" s="101" t="s">
        <v>531</v>
      </c>
      <c r="C259" s="103" t="s">
        <v>227</v>
      </c>
      <c r="D259" s="4" t="s">
        <v>227</v>
      </c>
      <c r="E259" s="103" t="s">
        <v>227</v>
      </c>
      <c r="F259" s="4" t="s">
        <v>227</v>
      </c>
      <c r="G259" s="99" t="s">
        <v>902</v>
      </c>
      <c r="H259" s="102" t="s">
        <v>473</v>
      </c>
      <c r="I259" s="99" t="s">
        <v>473</v>
      </c>
      <c r="J259" s="102" t="s">
        <v>473</v>
      </c>
      <c r="K259" s="97" t="s">
        <v>903</v>
      </c>
      <c r="L259" s="99" t="s">
        <v>904</v>
      </c>
    </row>
    <row r="260" spans="1:12" ht="9">
      <c r="A260" s="101" t="s">
        <v>477</v>
      </c>
      <c r="B260" s="102" t="s">
        <v>495</v>
      </c>
      <c r="C260" s="103" t="s">
        <v>471</v>
      </c>
      <c r="D260" s="4" t="s">
        <v>227</v>
      </c>
      <c r="E260" s="103" t="s">
        <v>867</v>
      </c>
      <c r="F260" s="4" t="s">
        <v>227</v>
      </c>
      <c r="G260" s="99" t="s">
        <v>496</v>
      </c>
      <c r="H260" s="102" t="s">
        <v>868</v>
      </c>
      <c r="I260" s="99" t="s">
        <v>887</v>
      </c>
      <c r="J260" s="102" t="s">
        <v>905</v>
      </c>
      <c r="K260" s="97" t="s">
        <v>906</v>
      </c>
      <c r="L260" s="99" t="s">
        <v>496</v>
      </c>
    </row>
    <row r="261" spans="1:12" ht="9">
      <c r="A261" s="100"/>
      <c r="B261" s="97"/>
      <c r="C261" s="98"/>
      <c r="D261" s="98"/>
      <c r="E261" s="98"/>
      <c r="F261" s="98"/>
      <c r="G261" s="97"/>
      <c r="H261" s="97"/>
      <c r="I261" s="97"/>
      <c r="J261" s="97"/>
      <c r="K261" s="97"/>
      <c r="L261" s="99"/>
    </row>
    <row r="262" spans="1:12" ht="9">
      <c r="A262" s="96" t="s">
        <v>668</v>
      </c>
      <c r="B262" s="97"/>
      <c r="C262" s="98"/>
      <c r="D262" s="98"/>
      <c r="E262" s="98"/>
      <c r="F262" s="98"/>
      <c r="G262" s="97"/>
      <c r="H262" s="97"/>
      <c r="I262" s="97"/>
      <c r="J262" s="97"/>
      <c r="K262" s="97"/>
      <c r="L262" s="99"/>
    </row>
    <row r="263" spans="1:12" ht="9">
      <c r="A263" s="100"/>
      <c r="B263" s="97"/>
      <c r="C263" s="98"/>
      <c r="D263" s="98"/>
      <c r="E263" s="98"/>
      <c r="F263" s="98"/>
      <c r="G263" s="97"/>
      <c r="H263" s="97"/>
      <c r="I263" s="97"/>
      <c r="J263" s="97"/>
      <c r="K263" s="97"/>
      <c r="L263" s="99"/>
    </row>
    <row r="264" spans="1:12" ht="18">
      <c r="A264" s="100" t="s">
        <v>1134</v>
      </c>
      <c r="B264" s="97"/>
      <c r="C264" s="98"/>
      <c r="D264" s="98"/>
      <c r="E264" s="98"/>
      <c r="F264" s="98"/>
      <c r="G264" s="97"/>
      <c r="H264" s="97"/>
      <c r="I264" s="97"/>
      <c r="J264" s="97"/>
      <c r="K264" s="97"/>
      <c r="L264" s="99"/>
    </row>
    <row r="265" spans="1:12" ht="9">
      <c r="A265" s="100" t="s">
        <v>468</v>
      </c>
      <c r="B265" s="97"/>
      <c r="C265" s="98"/>
      <c r="D265" s="98"/>
      <c r="E265" s="98"/>
      <c r="F265" s="98"/>
      <c r="G265" s="97"/>
      <c r="H265" s="97"/>
      <c r="I265" s="97"/>
      <c r="J265" s="97"/>
      <c r="K265" s="97"/>
      <c r="L265" s="99"/>
    </row>
    <row r="266" spans="1:12" ht="9">
      <c r="A266" s="101" t="s">
        <v>469</v>
      </c>
      <c r="B266" s="102" t="s">
        <v>538</v>
      </c>
      <c r="C266" s="103" t="s">
        <v>471</v>
      </c>
      <c r="D266" s="4" t="s">
        <v>227</v>
      </c>
      <c r="E266" s="103" t="s">
        <v>907</v>
      </c>
      <c r="F266" s="4" t="s">
        <v>227</v>
      </c>
      <c r="G266" s="99" t="s">
        <v>908</v>
      </c>
      <c r="H266" s="102" t="s">
        <v>473</v>
      </c>
      <c r="I266" s="99" t="s">
        <v>473</v>
      </c>
      <c r="J266" s="102" t="s">
        <v>473</v>
      </c>
      <c r="K266" s="97" t="s">
        <v>473</v>
      </c>
      <c r="L266" s="99" t="s">
        <v>908</v>
      </c>
    </row>
    <row r="267" spans="1:12" ht="9">
      <c r="A267" s="100" t="s">
        <v>490</v>
      </c>
      <c r="B267" s="97"/>
      <c r="C267" s="98"/>
      <c r="D267" s="98"/>
      <c r="E267" s="98"/>
      <c r="F267" s="98"/>
      <c r="G267" s="97"/>
      <c r="H267" s="97"/>
      <c r="I267" s="97"/>
      <c r="J267" s="97"/>
      <c r="K267" s="97"/>
      <c r="L267" s="99"/>
    </row>
    <row r="268" spans="1:12" ht="9">
      <c r="A268" s="101" t="s">
        <v>541</v>
      </c>
      <c r="C268" s="103" t="s">
        <v>227</v>
      </c>
      <c r="D268" s="4" t="s">
        <v>227</v>
      </c>
      <c r="E268" s="103" t="s">
        <v>227</v>
      </c>
      <c r="F268" s="4" t="s">
        <v>227</v>
      </c>
      <c r="G268" s="99" t="s">
        <v>909</v>
      </c>
      <c r="H268" s="102" t="s">
        <v>473</v>
      </c>
      <c r="I268" s="99" t="s">
        <v>473</v>
      </c>
      <c r="J268" s="102" t="s">
        <v>473</v>
      </c>
      <c r="K268" s="97" t="s">
        <v>473</v>
      </c>
      <c r="L268" s="99" t="s">
        <v>909</v>
      </c>
    </row>
    <row r="269" spans="1:12" ht="9">
      <c r="A269" s="101" t="s">
        <v>477</v>
      </c>
      <c r="B269" s="102" t="s">
        <v>495</v>
      </c>
      <c r="C269" s="103" t="s">
        <v>471</v>
      </c>
      <c r="D269" s="4" t="s">
        <v>227</v>
      </c>
      <c r="E269" s="103" t="s">
        <v>907</v>
      </c>
      <c r="F269" s="4" t="s">
        <v>227</v>
      </c>
      <c r="G269" s="99" t="s">
        <v>496</v>
      </c>
      <c r="H269" s="99" t="s">
        <v>473</v>
      </c>
      <c r="I269" s="99" t="s">
        <v>473</v>
      </c>
      <c r="J269" s="99" t="s">
        <v>473</v>
      </c>
      <c r="K269" s="99" t="s">
        <v>473</v>
      </c>
      <c r="L269" s="99" t="s">
        <v>496</v>
      </c>
    </row>
    <row r="270" spans="1:12" ht="9.75" thickBot="1">
      <c r="A270" s="104" t="s">
        <v>910</v>
      </c>
      <c r="B270" s="105"/>
      <c r="C270" s="93" t="s">
        <v>227</v>
      </c>
      <c r="D270" s="93" t="s">
        <v>227</v>
      </c>
      <c r="E270" s="93" t="s">
        <v>227</v>
      </c>
      <c r="F270" s="93" t="s">
        <v>227</v>
      </c>
      <c r="G270" s="105" t="s">
        <v>473</v>
      </c>
      <c r="H270" s="105" t="s">
        <v>868</v>
      </c>
      <c r="I270" s="105" t="s">
        <v>887</v>
      </c>
      <c r="J270" s="105" t="s">
        <v>905</v>
      </c>
      <c r="K270" s="105" t="s">
        <v>906</v>
      </c>
      <c r="L270" s="106" t="s">
        <v>473</v>
      </c>
    </row>
    <row r="271" spans="1:12" ht="9.75" thickTop="1">
      <c r="A271" s="100"/>
      <c r="B271" s="107"/>
      <c r="C271" s="108"/>
      <c r="D271" s="108"/>
      <c r="E271" s="108"/>
      <c r="F271" s="108"/>
      <c r="G271" s="107"/>
      <c r="H271" s="107"/>
      <c r="I271" s="107"/>
      <c r="J271" s="107"/>
      <c r="K271" s="107"/>
      <c r="L271" s="109"/>
    </row>
    <row r="272" spans="1:12" ht="9">
      <c r="A272" s="96" t="s">
        <v>911</v>
      </c>
      <c r="B272" s="97"/>
      <c r="C272" s="98"/>
      <c r="D272" s="98"/>
      <c r="E272" s="98"/>
      <c r="F272" s="98"/>
      <c r="G272" s="97"/>
      <c r="H272" s="97"/>
      <c r="I272" s="97"/>
      <c r="J272" s="97"/>
      <c r="K272" s="97"/>
      <c r="L272" s="99"/>
    </row>
    <row r="273" spans="1:12" ht="9">
      <c r="A273" s="100"/>
      <c r="B273" s="97"/>
      <c r="C273" s="98"/>
      <c r="D273" s="98"/>
      <c r="E273" s="98"/>
      <c r="F273" s="98"/>
      <c r="G273" s="97"/>
      <c r="H273" s="97"/>
      <c r="I273" s="97"/>
      <c r="J273" s="97"/>
      <c r="K273" s="97"/>
      <c r="L273" s="99"/>
    </row>
    <row r="274" spans="1:12" ht="9">
      <c r="A274" s="96" t="s">
        <v>467</v>
      </c>
      <c r="B274" s="97"/>
      <c r="C274" s="98"/>
      <c r="D274" s="98"/>
      <c r="E274" s="98"/>
      <c r="F274" s="98"/>
      <c r="G274" s="97"/>
      <c r="H274" s="97"/>
      <c r="I274" s="97"/>
      <c r="J274" s="97"/>
      <c r="K274" s="97"/>
      <c r="L274" s="99"/>
    </row>
    <row r="275" spans="1:12" ht="9">
      <c r="A275" s="100"/>
      <c r="B275" s="97"/>
      <c r="C275" s="98"/>
      <c r="D275" s="98"/>
      <c r="E275" s="98"/>
      <c r="F275" s="98"/>
      <c r="G275" s="97"/>
      <c r="H275" s="97"/>
      <c r="I275" s="97"/>
      <c r="J275" s="97"/>
      <c r="K275" s="97"/>
      <c r="L275" s="99"/>
    </row>
    <row r="276" spans="1:12" ht="9">
      <c r="A276" s="100" t="s">
        <v>1135</v>
      </c>
      <c r="B276" s="97"/>
      <c r="C276" s="98"/>
      <c r="D276" s="98"/>
      <c r="E276" s="98"/>
      <c r="F276" s="98"/>
      <c r="G276" s="97"/>
      <c r="H276" s="97"/>
      <c r="I276" s="97"/>
      <c r="J276" s="97"/>
      <c r="K276" s="97"/>
      <c r="L276" s="99"/>
    </row>
    <row r="277" spans="1:12" ht="9">
      <c r="A277" s="100" t="s">
        <v>468</v>
      </c>
      <c r="B277" s="97"/>
      <c r="C277" s="98"/>
      <c r="D277" s="98"/>
      <c r="E277" s="98"/>
      <c r="F277" s="98"/>
      <c r="G277" s="97"/>
      <c r="H277" s="97"/>
      <c r="I277" s="97"/>
      <c r="J277" s="97"/>
      <c r="K277" s="97"/>
      <c r="L277" s="99"/>
    </row>
    <row r="278" spans="1:12" ht="9">
      <c r="A278" s="101" t="s">
        <v>469</v>
      </c>
      <c r="B278" s="102" t="s">
        <v>470</v>
      </c>
      <c r="C278" s="103" t="s">
        <v>471</v>
      </c>
      <c r="D278" s="4" t="s">
        <v>227</v>
      </c>
      <c r="E278" s="103" t="s">
        <v>912</v>
      </c>
      <c r="F278" s="4" t="s">
        <v>227</v>
      </c>
      <c r="G278" s="99" t="s">
        <v>473</v>
      </c>
      <c r="H278" s="102" t="s">
        <v>913</v>
      </c>
      <c r="I278" s="99" t="s">
        <v>473</v>
      </c>
      <c r="J278" s="102" t="s">
        <v>914</v>
      </c>
      <c r="K278" s="97" t="s">
        <v>473</v>
      </c>
      <c r="L278" s="99" t="s">
        <v>915</v>
      </c>
    </row>
    <row r="279" spans="1:12" ht="9">
      <c r="A279" s="101" t="s">
        <v>477</v>
      </c>
      <c r="B279" s="102" t="s">
        <v>478</v>
      </c>
      <c r="C279" s="103" t="s">
        <v>227</v>
      </c>
      <c r="D279" s="4" t="s">
        <v>227</v>
      </c>
      <c r="E279" s="103" t="s">
        <v>227</v>
      </c>
      <c r="F279" s="4" t="s">
        <v>227</v>
      </c>
      <c r="G279" s="99" t="s">
        <v>916</v>
      </c>
      <c r="H279" s="102" t="s">
        <v>473</v>
      </c>
      <c r="I279" s="99" t="s">
        <v>473</v>
      </c>
      <c r="J279" s="102" t="s">
        <v>917</v>
      </c>
      <c r="K279" s="97" t="s">
        <v>473</v>
      </c>
      <c r="L279" s="99" t="s">
        <v>918</v>
      </c>
    </row>
    <row r="280" spans="1:12" ht="9">
      <c r="A280" s="101" t="s">
        <v>477</v>
      </c>
      <c r="B280" s="102" t="s">
        <v>482</v>
      </c>
      <c r="C280" s="103" t="s">
        <v>227</v>
      </c>
      <c r="D280" s="4" t="s">
        <v>227</v>
      </c>
      <c r="E280" s="103" t="s">
        <v>227</v>
      </c>
      <c r="F280" s="4" t="s">
        <v>227</v>
      </c>
      <c r="G280" s="99" t="s">
        <v>919</v>
      </c>
      <c r="H280" s="102" t="s">
        <v>473</v>
      </c>
      <c r="I280" s="99" t="s">
        <v>473</v>
      </c>
      <c r="J280" s="102" t="s">
        <v>920</v>
      </c>
      <c r="K280" s="97" t="s">
        <v>473</v>
      </c>
      <c r="L280" s="99" t="s">
        <v>921</v>
      </c>
    </row>
    <row r="281" spans="1:12" ht="9">
      <c r="A281" s="101" t="s">
        <v>477</v>
      </c>
      <c r="B281" s="102" t="s">
        <v>484</v>
      </c>
      <c r="C281" s="103" t="s">
        <v>227</v>
      </c>
      <c r="D281" s="4" t="s">
        <v>227</v>
      </c>
      <c r="E281" s="103" t="s">
        <v>227</v>
      </c>
      <c r="F281" s="4" t="s">
        <v>227</v>
      </c>
      <c r="G281" s="99" t="s">
        <v>922</v>
      </c>
      <c r="H281" s="102" t="s">
        <v>473</v>
      </c>
      <c r="I281" s="99" t="s">
        <v>473</v>
      </c>
      <c r="J281" s="102" t="s">
        <v>473</v>
      </c>
      <c r="K281" s="97" t="s">
        <v>473</v>
      </c>
      <c r="L281" s="99" t="s">
        <v>922</v>
      </c>
    </row>
    <row r="282" spans="1:12" ht="9">
      <c r="A282" s="101" t="s">
        <v>477</v>
      </c>
      <c r="B282" s="102" t="s">
        <v>486</v>
      </c>
      <c r="C282" s="103" t="s">
        <v>227</v>
      </c>
      <c r="D282" s="4" t="s">
        <v>227</v>
      </c>
      <c r="E282" s="103" t="s">
        <v>227</v>
      </c>
      <c r="F282" s="4" t="s">
        <v>227</v>
      </c>
      <c r="G282" s="99" t="s">
        <v>923</v>
      </c>
      <c r="H282" s="102" t="s">
        <v>473</v>
      </c>
      <c r="I282" s="99" t="s">
        <v>473</v>
      </c>
      <c r="J282" s="102" t="s">
        <v>473</v>
      </c>
      <c r="K282" s="97" t="s">
        <v>473</v>
      </c>
      <c r="L282" s="99" t="s">
        <v>923</v>
      </c>
    </row>
    <row r="283" spans="1:12" ht="9">
      <c r="A283" s="101" t="s">
        <v>477</v>
      </c>
      <c r="B283" s="102" t="s">
        <v>488</v>
      </c>
      <c r="C283" s="103" t="s">
        <v>227</v>
      </c>
      <c r="D283" s="4" t="s">
        <v>227</v>
      </c>
      <c r="E283" s="103" t="s">
        <v>227</v>
      </c>
      <c r="F283" s="4" t="s">
        <v>227</v>
      </c>
      <c r="G283" s="99" t="s">
        <v>924</v>
      </c>
      <c r="H283" s="102" t="s">
        <v>473</v>
      </c>
      <c r="I283" s="99" t="s">
        <v>473</v>
      </c>
      <c r="J283" s="102" t="s">
        <v>473</v>
      </c>
      <c r="K283" s="97" t="s">
        <v>924</v>
      </c>
      <c r="L283" s="99" t="s">
        <v>473</v>
      </c>
    </row>
    <row r="284" spans="1:12" ht="9">
      <c r="A284" s="100" t="s">
        <v>490</v>
      </c>
      <c r="B284" s="97"/>
      <c r="C284" s="98"/>
      <c r="D284" s="98"/>
      <c r="E284" s="98"/>
      <c r="F284" s="98"/>
      <c r="G284" s="97"/>
      <c r="H284" s="97"/>
      <c r="I284" s="97"/>
      <c r="J284" s="97"/>
      <c r="K284" s="97"/>
      <c r="L284" s="99"/>
    </row>
    <row r="285" spans="1:12" ht="9">
      <c r="A285" s="101" t="s">
        <v>491</v>
      </c>
      <c r="C285" s="103" t="s">
        <v>227</v>
      </c>
      <c r="D285" s="4" t="s">
        <v>227</v>
      </c>
      <c r="E285" s="103" t="s">
        <v>227</v>
      </c>
      <c r="F285" s="4" t="s">
        <v>227</v>
      </c>
      <c r="G285" s="99" t="s">
        <v>925</v>
      </c>
      <c r="H285" s="102" t="s">
        <v>473</v>
      </c>
      <c r="I285" s="99" t="s">
        <v>473</v>
      </c>
      <c r="J285" s="102" t="s">
        <v>473</v>
      </c>
      <c r="K285" s="97" t="s">
        <v>926</v>
      </c>
      <c r="L285" s="99" t="s">
        <v>927</v>
      </c>
    </row>
    <row r="286" spans="1:12" ht="9">
      <c r="A286" s="101" t="s">
        <v>527</v>
      </c>
      <c r="C286" s="103" t="s">
        <v>227</v>
      </c>
      <c r="D286" s="4" t="s">
        <v>227</v>
      </c>
      <c r="E286" s="103" t="s">
        <v>227</v>
      </c>
      <c r="F286" s="4" t="s">
        <v>227</v>
      </c>
      <c r="G286" s="99" t="s">
        <v>928</v>
      </c>
      <c r="H286" s="102" t="s">
        <v>473</v>
      </c>
      <c r="I286" s="99" t="s">
        <v>473</v>
      </c>
      <c r="J286" s="102" t="s">
        <v>473</v>
      </c>
      <c r="K286" s="97" t="s">
        <v>929</v>
      </c>
      <c r="L286" s="99" t="s">
        <v>930</v>
      </c>
    </row>
    <row r="287" spans="1:12" ht="9">
      <c r="A287" s="101" t="s">
        <v>531</v>
      </c>
      <c r="C287" s="103" t="s">
        <v>227</v>
      </c>
      <c r="D287" s="4" t="s">
        <v>227</v>
      </c>
      <c r="E287" s="103" t="s">
        <v>227</v>
      </c>
      <c r="F287" s="4" t="s">
        <v>227</v>
      </c>
      <c r="G287" s="99" t="s">
        <v>931</v>
      </c>
      <c r="H287" s="102" t="s">
        <v>473</v>
      </c>
      <c r="I287" s="99" t="s">
        <v>473</v>
      </c>
      <c r="J287" s="102" t="s">
        <v>473</v>
      </c>
      <c r="K287" s="97" t="s">
        <v>932</v>
      </c>
      <c r="L287" s="99" t="s">
        <v>933</v>
      </c>
    </row>
    <row r="288" spans="1:12" ht="9">
      <c r="A288" s="101" t="s">
        <v>477</v>
      </c>
      <c r="B288" s="102" t="s">
        <v>495</v>
      </c>
      <c r="C288" s="103" t="s">
        <v>471</v>
      </c>
      <c r="D288" s="4" t="s">
        <v>227</v>
      </c>
      <c r="E288" s="103" t="s">
        <v>912</v>
      </c>
      <c r="F288" s="4" t="s">
        <v>227</v>
      </c>
      <c r="G288" s="99" t="s">
        <v>496</v>
      </c>
      <c r="H288" s="102" t="s">
        <v>913</v>
      </c>
      <c r="I288" s="99" t="s">
        <v>473</v>
      </c>
      <c r="J288" s="102" t="s">
        <v>934</v>
      </c>
      <c r="K288" s="97" t="s">
        <v>935</v>
      </c>
      <c r="L288" s="99" t="s">
        <v>496</v>
      </c>
    </row>
    <row r="289" spans="1:12" ht="9.75" thickBot="1">
      <c r="A289" s="104" t="s">
        <v>936</v>
      </c>
      <c r="B289" s="105"/>
      <c r="C289" s="93" t="s">
        <v>227</v>
      </c>
      <c r="D289" s="93" t="s">
        <v>227</v>
      </c>
      <c r="E289" s="93" t="s">
        <v>227</v>
      </c>
      <c r="F289" s="93" t="s">
        <v>227</v>
      </c>
      <c r="G289" s="105" t="s">
        <v>473</v>
      </c>
      <c r="H289" s="105" t="s">
        <v>913</v>
      </c>
      <c r="I289" s="105" t="s">
        <v>473</v>
      </c>
      <c r="J289" s="105" t="s">
        <v>934</v>
      </c>
      <c r="K289" s="105" t="s">
        <v>935</v>
      </c>
      <c r="L289" s="106" t="s">
        <v>473</v>
      </c>
    </row>
    <row r="290" spans="1:12" ht="9.75" thickTop="1">
      <c r="A290" s="100"/>
      <c r="B290" s="107"/>
      <c r="C290" s="108"/>
      <c r="D290" s="108"/>
      <c r="E290" s="108"/>
      <c r="F290" s="108"/>
      <c r="G290" s="107"/>
      <c r="H290" s="107"/>
      <c r="I290" s="107"/>
      <c r="J290" s="107"/>
      <c r="K290" s="107"/>
      <c r="L290" s="109"/>
    </row>
    <row r="291" spans="1:12" ht="18">
      <c r="A291" s="96" t="s">
        <v>937</v>
      </c>
      <c r="B291" s="97"/>
      <c r="C291" s="98"/>
      <c r="D291" s="98"/>
      <c r="E291" s="98"/>
      <c r="F291" s="98"/>
      <c r="G291" s="97"/>
      <c r="H291" s="97"/>
      <c r="I291" s="97"/>
      <c r="J291" s="97"/>
      <c r="K291" s="97"/>
      <c r="L291" s="99"/>
    </row>
    <row r="292" spans="1:12" ht="9">
      <c r="A292" s="100"/>
      <c r="B292" s="97"/>
      <c r="C292" s="98"/>
      <c r="D292" s="98"/>
      <c r="E292" s="98"/>
      <c r="F292" s="98"/>
      <c r="G292" s="97"/>
      <c r="H292" s="97"/>
      <c r="I292" s="97"/>
      <c r="J292" s="97"/>
      <c r="K292" s="97"/>
      <c r="L292" s="99"/>
    </row>
    <row r="293" spans="1:12" ht="9">
      <c r="A293" s="96" t="s">
        <v>467</v>
      </c>
      <c r="B293" s="97"/>
      <c r="C293" s="98"/>
      <c r="D293" s="98"/>
      <c r="E293" s="98"/>
      <c r="F293" s="98"/>
      <c r="G293" s="97"/>
      <c r="H293" s="97"/>
      <c r="I293" s="97"/>
      <c r="J293" s="97"/>
      <c r="K293" s="97"/>
      <c r="L293" s="99"/>
    </row>
    <row r="294" spans="1:12" ht="9">
      <c r="A294" s="100"/>
      <c r="B294" s="97"/>
      <c r="C294" s="98"/>
      <c r="D294" s="98"/>
      <c r="E294" s="98"/>
      <c r="F294" s="98"/>
      <c r="G294" s="97"/>
      <c r="H294" s="97"/>
      <c r="I294" s="97"/>
      <c r="J294" s="97"/>
      <c r="K294" s="97"/>
      <c r="L294" s="99"/>
    </row>
    <row r="295" spans="1:12" ht="18">
      <c r="A295" s="100" t="s">
        <v>1136</v>
      </c>
      <c r="B295" s="97"/>
      <c r="C295" s="98"/>
      <c r="D295" s="98"/>
      <c r="E295" s="98"/>
      <c r="F295" s="98"/>
      <c r="G295" s="97"/>
      <c r="H295" s="97"/>
      <c r="I295" s="97"/>
      <c r="J295" s="97"/>
      <c r="K295" s="97"/>
      <c r="L295" s="99"/>
    </row>
    <row r="296" spans="1:12" ht="9">
      <c r="A296" s="100" t="s">
        <v>468</v>
      </c>
      <c r="B296" s="97"/>
      <c r="C296" s="98"/>
      <c r="D296" s="98"/>
      <c r="E296" s="98"/>
      <c r="F296" s="98"/>
      <c r="G296" s="97"/>
      <c r="H296" s="97"/>
      <c r="I296" s="97"/>
      <c r="J296" s="97"/>
      <c r="K296" s="97"/>
      <c r="L296" s="99"/>
    </row>
    <row r="297" spans="1:12" ht="9">
      <c r="A297" s="101" t="s">
        <v>469</v>
      </c>
      <c r="B297" s="102" t="s">
        <v>470</v>
      </c>
      <c r="C297" s="103" t="s">
        <v>471</v>
      </c>
      <c r="D297" s="4" t="s">
        <v>227</v>
      </c>
      <c r="E297" s="103" t="s">
        <v>938</v>
      </c>
      <c r="F297" s="4" t="s">
        <v>227</v>
      </c>
      <c r="G297" s="99" t="s">
        <v>473</v>
      </c>
      <c r="H297" s="102" t="s">
        <v>939</v>
      </c>
      <c r="I297" s="99" t="s">
        <v>473</v>
      </c>
      <c r="J297" s="102" t="s">
        <v>940</v>
      </c>
      <c r="K297" s="97" t="s">
        <v>473</v>
      </c>
      <c r="L297" s="99" t="s">
        <v>941</v>
      </c>
    </row>
    <row r="298" spans="1:12" ht="9">
      <c r="A298" s="101" t="s">
        <v>477</v>
      </c>
      <c r="B298" s="102" t="s">
        <v>478</v>
      </c>
      <c r="C298" s="103" t="s">
        <v>227</v>
      </c>
      <c r="D298" s="4" t="s">
        <v>227</v>
      </c>
      <c r="E298" s="103" t="s">
        <v>227</v>
      </c>
      <c r="F298" s="4" t="s">
        <v>227</v>
      </c>
      <c r="G298" s="99" t="s">
        <v>942</v>
      </c>
      <c r="H298" s="102" t="s">
        <v>473</v>
      </c>
      <c r="I298" s="99" t="s">
        <v>473</v>
      </c>
      <c r="J298" s="102" t="s">
        <v>943</v>
      </c>
      <c r="K298" s="97" t="s">
        <v>473</v>
      </c>
      <c r="L298" s="99" t="s">
        <v>944</v>
      </c>
    </row>
    <row r="299" spans="1:12" ht="9">
      <c r="A299" s="101" t="s">
        <v>477</v>
      </c>
      <c r="B299" s="102" t="s">
        <v>482</v>
      </c>
      <c r="C299" s="103" t="s">
        <v>227</v>
      </c>
      <c r="D299" s="4" t="s">
        <v>227</v>
      </c>
      <c r="E299" s="103" t="s">
        <v>227</v>
      </c>
      <c r="F299" s="4" t="s">
        <v>227</v>
      </c>
      <c r="G299" s="99" t="s">
        <v>945</v>
      </c>
      <c r="H299" s="102" t="s">
        <v>473</v>
      </c>
      <c r="I299" s="99" t="s">
        <v>473</v>
      </c>
      <c r="J299" s="102" t="s">
        <v>946</v>
      </c>
      <c r="K299" s="97" t="s">
        <v>473</v>
      </c>
      <c r="L299" s="99" t="s">
        <v>947</v>
      </c>
    </row>
    <row r="300" spans="1:12" ht="9">
      <c r="A300" s="101" t="s">
        <v>477</v>
      </c>
      <c r="B300" s="102" t="s">
        <v>484</v>
      </c>
      <c r="C300" s="103" t="s">
        <v>227</v>
      </c>
      <c r="D300" s="4" t="s">
        <v>227</v>
      </c>
      <c r="E300" s="103" t="s">
        <v>227</v>
      </c>
      <c r="F300" s="4" t="s">
        <v>227</v>
      </c>
      <c r="G300" s="99" t="s">
        <v>948</v>
      </c>
      <c r="H300" s="102" t="s">
        <v>473</v>
      </c>
      <c r="I300" s="99" t="s">
        <v>473</v>
      </c>
      <c r="J300" s="102" t="s">
        <v>949</v>
      </c>
      <c r="K300" s="97" t="s">
        <v>473</v>
      </c>
      <c r="L300" s="99" t="s">
        <v>950</v>
      </c>
    </row>
    <row r="301" spans="1:12" ht="9">
      <c r="A301" s="101" t="s">
        <v>477</v>
      </c>
      <c r="B301" s="102" t="s">
        <v>486</v>
      </c>
      <c r="C301" s="103" t="s">
        <v>227</v>
      </c>
      <c r="D301" s="4" t="s">
        <v>227</v>
      </c>
      <c r="E301" s="103" t="s">
        <v>227</v>
      </c>
      <c r="F301" s="4" t="s">
        <v>227</v>
      </c>
      <c r="G301" s="99" t="s">
        <v>951</v>
      </c>
      <c r="H301" s="102" t="s">
        <v>473</v>
      </c>
      <c r="I301" s="99" t="s">
        <v>473</v>
      </c>
      <c r="J301" s="102" t="s">
        <v>952</v>
      </c>
      <c r="K301" s="97" t="s">
        <v>473</v>
      </c>
      <c r="L301" s="99" t="s">
        <v>953</v>
      </c>
    </row>
    <row r="302" spans="1:12" ht="9">
      <c r="A302" s="101" t="s">
        <v>477</v>
      </c>
      <c r="B302" s="102" t="s">
        <v>488</v>
      </c>
      <c r="C302" s="103" t="s">
        <v>227</v>
      </c>
      <c r="D302" s="4" t="s">
        <v>227</v>
      </c>
      <c r="E302" s="103" t="s">
        <v>227</v>
      </c>
      <c r="F302" s="4" t="s">
        <v>227</v>
      </c>
      <c r="G302" s="99" t="s">
        <v>954</v>
      </c>
      <c r="H302" s="102" t="s">
        <v>473</v>
      </c>
      <c r="I302" s="99" t="s">
        <v>473</v>
      </c>
      <c r="J302" s="102" t="s">
        <v>955</v>
      </c>
      <c r="K302" s="97" t="s">
        <v>956</v>
      </c>
      <c r="L302" s="99" t="s">
        <v>473</v>
      </c>
    </row>
    <row r="303" spans="1:12" ht="9">
      <c r="A303" s="101" t="s">
        <v>477</v>
      </c>
      <c r="B303" s="102" t="s">
        <v>538</v>
      </c>
      <c r="C303" s="103" t="s">
        <v>227</v>
      </c>
      <c r="D303" s="4" t="s">
        <v>227</v>
      </c>
      <c r="E303" s="103" t="s">
        <v>227</v>
      </c>
      <c r="F303" s="4" t="s">
        <v>227</v>
      </c>
      <c r="G303" s="99" t="s">
        <v>957</v>
      </c>
      <c r="H303" s="102" t="s">
        <v>958</v>
      </c>
      <c r="I303" s="99" t="s">
        <v>473</v>
      </c>
      <c r="J303" s="102" t="s">
        <v>959</v>
      </c>
      <c r="K303" s="97" t="s">
        <v>473</v>
      </c>
      <c r="L303" s="99" t="s">
        <v>960</v>
      </c>
    </row>
    <row r="304" spans="1:12" ht="9">
      <c r="A304" s="101" t="s">
        <v>516</v>
      </c>
      <c r="C304" s="103" t="s">
        <v>227</v>
      </c>
      <c r="D304" s="4" t="s">
        <v>227</v>
      </c>
      <c r="E304" s="103" t="s">
        <v>227</v>
      </c>
      <c r="F304" s="4" t="s">
        <v>227</v>
      </c>
      <c r="G304" s="99" t="s">
        <v>961</v>
      </c>
      <c r="H304" s="102" t="s">
        <v>473</v>
      </c>
      <c r="I304" s="99" t="s">
        <v>473</v>
      </c>
      <c r="J304" s="102" t="s">
        <v>473</v>
      </c>
      <c r="K304" s="97" t="s">
        <v>961</v>
      </c>
      <c r="L304" s="99" t="s">
        <v>473</v>
      </c>
    </row>
    <row r="305" spans="1:12" ht="9">
      <c r="A305" s="101" t="s">
        <v>520</v>
      </c>
      <c r="C305" s="103" t="s">
        <v>227</v>
      </c>
      <c r="D305" s="4" t="s">
        <v>227</v>
      </c>
      <c r="E305" s="103" t="s">
        <v>227</v>
      </c>
      <c r="F305" s="4" t="s">
        <v>227</v>
      </c>
      <c r="G305" s="99" t="s">
        <v>962</v>
      </c>
      <c r="H305" s="102" t="s">
        <v>473</v>
      </c>
      <c r="I305" s="99" t="s">
        <v>473</v>
      </c>
      <c r="J305" s="102" t="s">
        <v>473</v>
      </c>
      <c r="K305" s="97" t="s">
        <v>962</v>
      </c>
      <c r="L305" s="99" t="s">
        <v>473</v>
      </c>
    </row>
    <row r="306" spans="1:12" ht="9">
      <c r="A306" s="100" t="s">
        <v>490</v>
      </c>
      <c r="B306" s="97"/>
      <c r="C306" s="98"/>
      <c r="D306" s="98"/>
      <c r="E306" s="98"/>
      <c r="F306" s="98"/>
      <c r="G306" s="97"/>
      <c r="H306" s="97"/>
      <c r="I306" s="97"/>
      <c r="J306" s="97"/>
      <c r="K306" s="97"/>
      <c r="L306" s="99"/>
    </row>
    <row r="307" spans="1:12" ht="9">
      <c r="A307" s="101" t="s">
        <v>491</v>
      </c>
      <c r="C307" s="103" t="s">
        <v>227</v>
      </c>
      <c r="D307" s="4" t="s">
        <v>227</v>
      </c>
      <c r="E307" s="103" t="s">
        <v>227</v>
      </c>
      <c r="F307" s="4" t="s">
        <v>227</v>
      </c>
      <c r="G307" s="99" t="s">
        <v>963</v>
      </c>
      <c r="H307" s="102" t="s">
        <v>473</v>
      </c>
      <c r="I307" s="99" t="s">
        <v>473</v>
      </c>
      <c r="J307" s="102" t="s">
        <v>473</v>
      </c>
      <c r="K307" s="97" t="s">
        <v>964</v>
      </c>
      <c r="L307" s="99" t="s">
        <v>965</v>
      </c>
    </row>
    <row r="308" spans="1:12" ht="9">
      <c r="A308" s="101" t="s">
        <v>541</v>
      </c>
      <c r="C308" s="103" t="s">
        <v>227</v>
      </c>
      <c r="D308" s="4" t="s">
        <v>227</v>
      </c>
      <c r="E308" s="103" t="s">
        <v>227</v>
      </c>
      <c r="F308" s="4" t="s">
        <v>227</v>
      </c>
      <c r="G308" s="99" t="s">
        <v>966</v>
      </c>
      <c r="H308" s="102" t="s">
        <v>473</v>
      </c>
      <c r="I308" s="99" t="s">
        <v>473</v>
      </c>
      <c r="J308" s="102" t="s">
        <v>473</v>
      </c>
      <c r="K308" s="97" t="s">
        <v>967</v>
      </c>
      <c r="L308" s="99" t="s">
        <v>968</v>
      </c>
    </row>
    <row r="309" spans="1:12" ht="9">
      <c r="A309" s="101" t="s">
        <v>527</v>
      </c>
      <c r="C309" s="103" t="s">
        <v>227</v>
      </c>
      <c r="D309" s="4" t="s">
        <v>227</v>
      </c>
      <c r="E309" s="103" t="s">
        <v>227</v>
      </c>
      <c r="F309" s="4" t="s">
        <v>227</v>
      </c>
      <c r="G309" s="99" t="s">
        <v>969</v>
      </c>
      <c r="H309" s="102" t="s">
        <v>473</v>
      </c>
      <c r="I309" s="99" t="s">
        <v>473</v>
      </c>
      <c r="J309" s="102" t="s">
        <v>473</v>
      </c>
      <c r="K309" s="97" t="s">
        <v>970</v>
      </c>
      <c r="L309" s="99" t="s">
        <v>971</v>
      </c>
    </row>
    <row r="310" spans="1:12" ht="9">
      <c r="A310" s="101" t="s">
        <v>531</v>
      </c>
      <c r="C310" s="103" t="s">
        <v>227</v>
      </c>
      <c r="D310" s="4" t="s">
        <v>227</v>
      </c>
      <c r="E310" s="103" t="s">
        <v>227</v>
      </c>
      <c r="F310" s="4" t="s">
        <v>227</v>
      </c>
      <c r="G310" s="99" t="s">
        <v>972</v>
      </c>
      <c r="H310" s="102" t="s">
        <v>473</v>
      </c>
      <c r="I310" s="99" t="s">
        <v>473</v>
      </c>
      <c r="J310" s="102" t="s">
        <v>473</v>
      </c>
      <c r="K310" s="97" t="s">
        <v>973</v>
      </c>
      <c r="L310" s="99" t="s">
        <v>974</v>
      </c>
    </row>
    <row r="311" spans="1:12" ht="9">
      <c r="A311" s="101" t="s">
        <v>477</v>
      </c>
      <c r="B311" s="102" t="s">
        <v>495</v>
      </c>
      <c r="C311" s="103" t="s">
        <v>471</v>
      </c>
      <c r="D311" s="4" t="s">
        <v>227</v>
      </c>
      <c r="E311" s="103" t="s">
        <v>938</v>
      </c>
      <c r="F311" s="4" t="s">
        <v>227</v>
      </c>
      <c r="G311" s="99" t="s">
        <v>496</v>
      </c>
      <c r="H311" s="102" t="s">
        <v>975</v>
      </c>
      <c r="I311" s="99" t="s">
        <v>473</v>
      </c>
      <c r="J311" s="102" t="s">
        <v>976</v>
      </c>
      <c r="K311" s="97" t="s">
        <v>977</v>
      </c>
      <c r="L311" s="99" t="s">
        <v>496</v>
      </c>
    </row>
    <row r="312" spans="1:12" ht="18.75" thickBot="1">
      <c r="A312" s="104" t="s">
        <v>978</v>
      </c>
      <c r="B312" s="105"/>
      <c r="C312" s="93" t="s">
        <v>227</v>
      </c>
      <c r="D312" s="93" t="s">
        <v>227</v>
      </c>
      <c r="E312" s="93" t="s">
        <v>227</v>
      </c>
      <c r="F312" s="93" t="s">
        <v>227</v>
      </c>
      <c r="G312" s="105" t="s">
        <v>473</v>
      </c>
      <c r="H312" s="105" t="s">
        <v>975</v>
      </c>
      <c r="I312" s="105" t="s">
        <v>473</v>
      </c>
      <c r="J312" s="105" t="s">
        <v>976</v>
      </c>
      <c r="K312" s="105" t="s">
        <v>977</v>
      </c>
      <c r="L312" s="106" t="s">
        <v>473</v>
      </c>
    </row>
    <row r="313" spans="1:12" ht="9.75" thickTop="1">
      <c r="A313" s="100"/>
      <c r="B313" s="107"/>
      <c r="C313" s="108"/>
      <c r="D313" s="108"/>
      <c r="E313" s="108"/>
      <c r="F313" s="108"/>
      <c r="G313" s="107"/>
      <c r="H313" s="107"/>
      <c r="I313" s="107"/>
      <c r="J313" s="107"/>
      <c r="K313" s="107"/>
      <c r="L313" s="109"/>
    </row>
    <row r="314" spans="1:12" ht="9">
      <c r="A314" s="96" t="s">
        <v>979</v>
      </c>
      <c r="B314" s="97"/>
      <c r="C314" s="98"/>
      <c r="D314" s="98"/>
      <c r="E314" s="98"/>
      <c r="F314" s="98"/>
      <c r="G314" s="97"/>
      <c r="H314" s="97"/>
      <c r="I314" s="97"/>
      <c r="J314" s="97"/>
      <c r="K314" s="97"/>
      <c r="L314" s="99"/>
    </row>
    <row r="315" spans="1:12" ht="9">
      <c r="A315" s="100"/>
      <c r="B315" s="97"/>
      <c r="C315" s="98"/>
      <c r="D315" s="98"/>
      <c r="E315" s="98"/>
      <c r="F315" s="98"/>
      <c r="G315" s="97"/>
      <c r="H315" s="97"/>
      <c r="I315" s="97"/>
      <c r="J315" s="97"/>
      <c r="K315" s="97"/>
      <c r="L315" s="99"/>
    </row>
    <row r="316" spans="1:12" ht="9">
      <c r="A316" s="96" t="s">
        <v>467</v>
      </c>
      <c r="B316" s="97"/>
      <c r="C316" s="98"/>
      <c r="D316" s="98"/>
      <c r="E316" s="98"/>
      <c r="F316" s="98"/>
      <c r="G316" s="97"/>
      <c r="H316" s="97"/>
      <c r="I316" s="97"/>
      <c r="J316" s="97"/>
      <c r="K316" s="97"/>
      <c r="L316" s="99"/>
    </row>
    <row r="317" spans="1:12" ht="9">
      <c r="A317" s="100"/>
      <c r="B317" s="97"/>
      <c r="C317" s="98"/>
      <c r="D317" s="98"/>
      <c r="E317" s="98"/>
      <c r="F317" s="98"/>
      <c r="G317" s="97"/>
      <c r="H317" s="97"/>
      <c r="I317" s="97"/>
      <c r="J317" s="97"/>
      <c r="K317" s="97"/>
      <c r="L317" s="99"/>
    </row>
    <row r="318" spans="1:12" ht="18">
      <c r="A318" s="100" t="s">
        <v>1137</v>
      </c>
      <c r="B318" s="97"/>
      <c r="C318" s="98"/>
      <c r="D318" s="98"/>
      <c r="E318" s="98"/>
      <c r="F318" s="98"/>
      <c r="G318" s="97"/>
      <c r="H318" s="97"/>
      <c r="I318" s="97"/>
      <c r="J318" s="97"/>
      <c r="K318" s="97"/>
      <c r="L318" s="99"/>
    </row>
    <row r="319" spans="1:12" ht="9">
      <c r="A319" s="100" t="s">
        <v>468</v>
      </c>
      <c r="B319" s="97"/>
      <c r="C319" s="98"/>
      <c r="D319" s="98"/>
      <c r="E319" s="98"/>
      <c r="F319" s="98"/>
      <c r="G319" s="97"/>
      <c r="H319" s="97"/>
      <c r="I319" s="97"/>
      <c r="J319" s="97"/>
      <c r="K319" s="97"/>
      <c r="L319" s="99"/>
    </row>
    <row r="320" spans="1:12" ht="9">
      <c r="A320" s="101" t="s">
        <v>469</v>
      </c>
      <c r="B320" s="102" t="s">
        <v>538</v>
      </c>
      <c r="C320" s="103" t="s">
        <v>471</v>
      </c>
      <c r="D320" s="4" t="s">
        <v>227</v>
      </c>
      <c r="E320" s="103" t="s">
        <v>980</v>
      </c>
      <c r="F320" s="4" t="s">
        <v>227</v>
      </c>
      <c r="G320" s="99" t="s">
        <v>473</v>
      </c>
      <c r="H320" s="102" t="s">
        <v>981</v>
      </c>
      <c r="I320" s="99" t="s">
        <v>473</v>
      </c>
      <c r="J320" s="102" t="s">
        <v>473</v>
      </c>
      <c r="K320" s="97" t="s">
        <v>473</v>
      </c>
      <c r="L320" s="99" t="s">
        <v>981</v>
      </c>
    </row>
    <row r="321" spans="1:12" ht="9">
      <c r="A321" s="100" t="s">
        <v>490</v>
      </c>
      <c r="B321" s="97"/>
      <c r="C321" s="98"/>
      <c r="D321" s="98"/>
      <c r="E321" s="98"/>
      <c r="F321" s="98"/>
      <c r="G321" s="97"/>
      <c r="H321" s="97"/>
      <c r="I321" s="97"/>
      <c r="J321" s="97"/>
      <c r="K321" s="97"/>
      <c r="L321" s="99"/>
    </row>
    <row r="322" spans="1:12" ht="9">
      <c r="A322" s="101" t="s">
        <v>541</v>
      </c>
      <c r="C322" s="103" t="s">
        <v>227</v>
      </c>
      <c r="D322" s="4" t="s">
        <v>227</v>
      </c>
      <c r="E322" s="103" t="s">
        <v>227</v>
      </c>
      <c r="F322" s="4" t="s">
        <v>227</v>
      </c>
      <c r="G322" s="99" t="s">
        <v>473</v>
      </c>
      <c r="H322" s="102" t="s">
        <v>473</v>
      </c>
      <c r="I322" s="99" t="s">
        <v>473</v>
      </c>
      <c r="J322" s="102" t="s">
        <v>473</v>
      </c>
      <c r="K322" s="97" t="s">
        <v>981</v>
      </c>
      <c r="L322" s="99" t="s">
        <v>982</v>
      </c>
    </row>
    <row r="323" spans="1:12" ht="9">
      <c r="A323" s="101" t="s">
        <v>477</v>
      </c>
      <c r="B323" s="102" t="s">
        <v>495</v>
      </c>
      <c r="C323" s="103" t="s">
        <v>471</v>
      </c>
      <c r="D323" s="4" t="s">
        <v>227</v>
      </c>
      <c r="E323" s="103" t="s">
        <v>980</v>
      </c>
      <c r="F323" s="4" t="s">
        <v>227</v>
      </c>
      <c r="G323" s="99" t="s">
        <v>496</v>
      </c>
      <c r="H323" s="102" t="s">
        <v>981</v>
      </c>
      <c r="I323" s="99" t="s">
        <v>473</v>
      </c>
      <c r="J323" s="99" t="s">
        <v>473</v>
      </c>
      <c r="K323" s="97" t="s">
        <v>981</v>
      </c>
      <c r="L323" s="99" t="s">
        <v>496</v>
      </c>
    </row>
    <row r="324" spans="1:12" ht="18">
      <c r="A324" s="100" t="s">
        <v>1138</v>
      </c>
      <c r="B324" s="97"/>
      <c r="C324" s="98"/>
      <c r="D324" s="98"/>
      <c r="E324" s="98"/>
      <c r="F324" s="98"/>
      <c r="G324" s="97"/>
      <c r="H324" s="97"/>
      <c r="I324" s="97"/>
      <c r="J324" s="97"/>
      <c r="K324" s="97"/>
      <c r="L324" s="99"/>
    </row>
    <row r="325" spans="1:12" ht="9">
      <c r="A325" s="100" t="s">
        <v>468</v>
      </c>
      <c r="B325" s="97"/>
      <c r="C325" s="98"/>
      <c r="D325" s="98"/>
      <c r="E325" s="98"/>
      <c r="F325" s="98"/>
      <c r="G325" s="97"/>
      <c r="H325" s="97"/>
      <c r="I325" s="97"/>
      <c r="J325" s="97"/>
      <c r="K325" s="97"/>
      <c r="L325" s="99"/>
    </row>
    <row r="326" spans="1:12" ht="9">
      <c r="A326" s="101" t="s">
        <v>469</v>
      </c>
      <c r="B326" s="102" t="s">
        <v>983</v>
      </c>
      <c r="C326" s="103" t="s">
        <v>471</v>
      </c>
      <c r="D326" s="4" t="s">
        <v>227</v>
      </c>
      <c r="E326" s="103" t="s">
        <v>984</v>
      </c>
      <c r="F326" s="4" t="s">
        <v>227</v>
      </c>
      <c r="G326" s="99" t="s">
        <v>985</v>
      </c>
      <c r="H326" s="102" t="s">
        <v>473</v>
      </c>
      <c r="I326" s="99" t="s">
        <v>473</v>
      </c>
      <c r="J326" s="102" t="s">
        <v>986</v>
      </c>
      <c r="K326" s="97" t="s">
        <v>473</v>
      </c>
      <c r="L326" s="99" t="s">
        <v>987</v>
      </c>
    </row>
    <row r="327" spans="1:12" ht="9">
      <c r="A327" s="101" t="s">
        <v>477</v>
      </c>
      <c r="B327" s="102" t="s">
        <v>988</v>
      </c>
      <c r="C327" s="103" t="s">
        <v>227</v>
      </c>
      <c r="D327" s="4" t="s">
        <v>227</v>
      </c>
      <c r="E327" s="103" t="s">
        <v>227</v>
      </c>
      <c r="F327" s="4" t="s">
        <v>227</v>
      </c>
      <c r="G327" s="99" t="s">
        <v>989</v>
      </c>
      <c r="H327" s="102" t="s">
        <v>473</v>
      </c>
      <c r="I327" s="99" t="s">
        <v>473</v>
      </c>
      <c r="J327" s="102" t="s">
        <v>990</v>
      </c>
      <c r="K327" s="97" t="s">
        <v>473</v>
      </c>
      <c r="L327" s="99" t="s">
        <v>991</v>
      </c>
    </row>
    <row r="328" spans="1:12" ht="9">
      <c r="A328" s="100" t="s">
        <v>992</v>
      </c>
      <c r="B328" s="97"/>
      <c r="C328" s="98"/>
      <c r="D328" s="98"/>
      <c r="E328" s="98"/>
      <c r="F328" s="98"/>
      <c r="G328" s="99"/>
      <c r="I328" s="99"/>
      <c r="K328" s="97"/>
      <c r="L328" s="99"/>
    </row>
    <row r="329" spans="1:12" ht="9">
      <c r="A329" s="101" t="s">
        <v>993</v>
      </c>
      <c r="B329" s="102" t="s">
        <v>983</v>
      </c>
      <c r="C329" s="103" t="s">
        <v>994</v>
      </c>
      <c r="D329" s="4" t="s">
        <v>471</v>
      </c>
      <c r="E329" s="103" t="s">
        <v>984</v>
      </c>
      <c r="F329" s="4" t="s">
        <v>995</v>
      </c>
      <c r="G329" s="99" t="s">
        <v>996</v>
      </c>
      <c r="H329" s="102" t="s">
        <v>473</v>
      </c>
      <c r="I329" s="99" t="s">
        <v>473</v>
      </c>
      <c r="J329" s="102" t="s">
        <v>473</v>
      </c>
      <c r="K329" s="97" t="s">
        <v>473</v>
      </c>
      <c r="L329" s="99" t="s">
        <v>996</v>
      </c>
    </row>
    <row r="330" spans="1:12" ht="9">
      <c r="A330" s="101" t="s">
        <v>477</v>
      </c>
      <c r="B330" s="102" t="s">
        <v>988</v>
      </c>
      <c r="C330" s="103" t="s">
        <v>227</v>
      </c>
      <c r="D330" s="4" t="s">
        <v>227</v>
      </c>
      <c r="E330" s="103" t="s">
        <v>227</v>
      </c>
      <c r="F330" s="4" t="s">
        <v>227</v>
      </c>
      <c r="G330" s="99" t="s">
        <v>997</v>
      </c>
      <c r="H330" s="102" t="s">
        <v>473</v>
      </c>
      <c r="I330" s="99" t="s">
        <v>473</v>
      </c>
      <c r="J330" s="102" t="s">
        <v>998</v>
      </c>
      <c r="K330" s="97" t="s">
        <v>473</v>
      </c>
      <c r="L330" s="99" t="s">
        <v>999</v>
      </c>
    </row>
    <row r="331" spans="1:12" ht="18">
      <c r="A331" s="101" t="s">
        <v>1000</v>
      </c>
      <c r="B331" s="110" t="s">
        <v>983</v>
      </c>
      <c r="C331" s="103" t="s">
        <v>1001</v>
      </c>
      <c r="D331" s="24" t="s">
        <v>471</v>
      </c>
      <c r="E331" s="103" t="s">
        <v>984</v>
      </c>
      <c r="F331" s="24" t="s">
        <v>1002</v>
      </c>
      <c r="G331" s="99" t="s">
        <v>1003</v>
      </c>
      <c r="H331" s="102" t="s">
        <v>473</v>
      </c>
      <c r="I331" s="99" t="s">
        <v>473</v>
      </c>
      <c r="J331" s="102" t="s">
        <v>1004</v>
      </c>
      <c r="K331" s="97" t="s">
        <v>473</v>
      </c>
      <c r="L331" s="99" t="s">
        <v>1005</v>
      </c>
    </row>
    <row r="332" spans="1:12" ht="9">
      <c r="A332" s="101" t="s">
        <v>1006</v>
      </c>
      <c r="B332" s="102" t="s">
        <v>983</v>
      </c>
      <c r="C332" s="103" t="s">
        <v>1007</v>
      </c>
      <c r="D332" s="4" t="s">
        <v>471</v>
      </c>
      <c r="E332" s="103" t="s">
        <v>984</v>
      </c>
      <c r="F332" s="4" t="s">
        <v>1008</v>
      </c>
      <c r="G332" s="99" t="s">
        <v>1009</v>
      </c>
      <c r="H332" s="102" t="s">
        <v>473</v>
      </c>
      <c r="I332" s="99" t="s">
        <v>473</v>
      </c>
      <c r="J332" s="102" t="s">
        <v>1010</v>
      </c>
      <c r="K332" s="97" t="s">
        <v>473</v>
      </c>
      <c r="L332" s="99" t="s">
        <v>1011</v>
      </c>
    </row>
    <row r="333" spans="1:12" ht="9">
      <c r="A333" s="101" t="s">
        <v>477</v>
      </c>
      <c r="B333" s="102" t="s">
        <v>988</v>
      </c>
      <c r="C333" s="103" t="s">
        <v>227</v>
      </c>
      <c r="D333" s="4" t="s">
        <v>227</v>
      </c>
      <c r="E333" s="103" t="s">
        <v>227</v>
      </c>
      <c r="F333" s="4" t="s">
        <v>227</v>
      </c>
      <c r="G333" s="99" t="s">
        <v>1012</v>
      </c>
      <c r="H333" s="102" t="s">
        <v>473</v>
      </c>
      <c r="I333" s="99" t="s">
        <v>473</v>
      </c>
      <c r="J333" s="102" t="s">
        <v>1013</v>
      </c>
      <c r="K333" s="97" t="s">
        <v>473</v>
      </c>
      <c r="L333" s="99" t="s">
        <v>1014</v>
      </c>
    </row>
    <row r="334" spans="1:12" ht="9">
      <c r="A334" s="101" t="s">
        <v>1015</v>
      </c>
      <c r="B334" s="110" t="s">
        <v>983</v>
      </c>
      <c r="C334" s="103" t="s">
        <v>1016</v>
      </c>
      <c r="D334" s="24" t="s">
        <v>471</v>
      </c>
      <c r="E334" s="103" t="s">
        <v>984</v>
      </c>
      <c r="F334" s="24" t="s">
        <v>1017</v>
      </c>
      <c r="G334" s="99" t="s">
        <v>1018</v>
      </c>
      <c r="H334" s="102" t="s">
        <v>473</v>
      </c>
      <c r="I334" s="99" t="s">
        <v>473</v>
      </c>
      <c r="J334" s="102" t="s">
        <v>1019</v>
      </c>
      <c r="K334" s="97" t="s">
        <v>473</v>
      </c>
      <c r="L334" s="99" t="s">
        <v>1020</v>
      </c>
    </row>
    <row r="335" spans="1:12" ht="9">
      <c r="A335" s="101" t="s">
        <v>477</v>
      </c>
      <c r="B335" s="102" t="s">
        <v>988</v>
      </c>
      <c r="C335" s="103" t="s">
        <v>227</v>
      </c>
      <c r="D335" s="4" t="s">
        <v>227</v>
      </c>
      <c r="E335" s="103" t="s">
        <v>227</v>
      </c>
      <c r="F335" s="4" t="s">
        <v>227</v>
      </c>
      <c r="G335" s="99" t="s">
        <v>1021</v>
      </c>
      <c r="H335" s="102" t="s">
        <v>473</v>
      </c>
      <c r="I335" s="99" t="s">
        <v>473</v>
      </c>
      <c r="J335" s="102" t="s">
        <v>473</v>
      </c>
      <c r="K335" s="97" t="s">
        <v>473</v>
      </c>
      <c r="L335" s="99" t="s">
        <v>1021</v>
      </c>
    </row>
    <row r="336" spans="1:12" ht="9">
      <c r="A336" s="101" t="s">
        <v>1139</v>
      </c>
      <c r="B336" s="102" t="s">
        <v>988</v>
      </c>
      <c r="C336" s="103" t="s">
        <v>1022</v>
      </c>
      <c r="D336" s="4" t="s">
        <v>471</v>
      </c>
      <c r="E336" s="103" t="s">
        <v>984</v>
      </c>
      <c r="F336" s="4" t="s">
        <v>1023</v>
      </c>
      <c r="G336" s="99" t="s">
        <v>1024</v>
      </c>
      <c r="H336" s="102" t="s">
        <v>473</v>
      </c>
      <c r="I336" s="99" t="s">
        <v>473</v>
      </c>
      <c r="J336" s="102" t="s">
        <v>1025</v>
      </c>
      <c r="K336" s="97" t="s">
        <v>473</v>
      </c>
      <c r="L336" s="99" t="s">
        <v>1026</v>
      </c>
    </row>
    <row r="337" spans="1:12" ht="9">
      <c r="A337" s="101" t="s">
        <v>1027</v>
      </c>
      <c r="B337" s="102" t="s">
        <v>988</v>
      </c>
      <c r="C337" s="103" t="s">
        <v>1022</v>
      </c>
      <c r="D337" s="4" t="s">
        <v>471</v>
      </c>
      <c r="E337" s="103" t="s">
        <v>984</v>
      </c>
      <c r="F337" s="4" t="s">
        <v>1028</v>
      </c>
      <c r="G337" s="99" t="s">
        <v>1029</v>
      </c>
      <c r="H337" s="102" t="s">
        <v>473</v>
      </c>
      <c r="I337" s="99" t="s">
        <v>473</v>
      </c>
      <c r="J337" s="102" t="s">
        <v>473</v>
      </c>
      <c r="K337" s="97" t="s">
        <v>473</v>
      </c>
      <c r="L337" s="99" t="s">
        <v>1029</v>
      </c>
    </row>
    <row r="338" spans="1:12" ht="18">
      <c r="A338" s="101" t="s">
        <v>1030</v>
      </c>
      <c r="B338" s="110" t="s">
        <v>988</v>
      </c>
      <c r="C338" s="103" t="s">
        <v>1031</v>
      </c>
      <c r="D338" s="24" t="s">
        <v>471</v>
      </c>
      <c r="E338" s="103" t="s">
        <v>984</v>
      </c>
      <c r="F338" s="24" t="s">
        <v>1032</v>
      </c>
      <c r="G338" s="99" t="s">
        <v>1033</v>
      </c>
      <c r="H338" s="102" t="s">
        <v>473</v>
      </c>
      <c r="I338" s="99" t="s">
        <v>473</v>
      </c>
      <c r="J338" s="102" t="s">
        <v>1034</v>
      </c>
      <c r="K338" s="97" t="s">
        <v>473</v>
      </c>
      <c r="L338" s="99" t="s">
        <v>1035</v>
      </c>
    </row>
    <row r="339" spans="1:12" ht="9">
      <c r="A339" s="101" t="s">
        <v>1036</v>
      </c>
      <c r="B339" s="102" t="s">
        <v>983</v>
      </c>
      <c r="C339" s="103" t="s">
        <v>1031</v>
      </c>
      <c r="D339" s="4" t="s">
        <v>471</v>
      </c>
      <c r="E339" s="103" t="s">
        <v>984</v>
      </c>
      <c r="F339" s="4" t="s">
        <v>1007</v>
      </c>
      <c r="G339" s="99" t="s">
        <v>1037</v>
      </c>
      <c r="H339" s="102" t="s">
        <v>473</v>
      </c>
      <c r="I339" s="99" t="s">
        <v>473</v>
      </c>
      <c r="J339" s="102" t="s">
        <v>1038</v>
      </c>
      <c r="K339" s="97" t="s">
        <v>473</v>
      </c>
      <c r="L339" s="99" t="s">
        <v>1039</v>
      </c>
    </row>
    <row r="340" spans="1:12" ht="9">
      <c r="A340" s="101" t="s">
        <v>477</v>
      </c>
      <c r="B340" s="102" t="s">
        <v>988</v>
      </c>
      <c r="C340" s="103" t="s">
        <v>227</v>
      </c>
      <c r="D340" s="4" t="s">
        <v>227</v>
      </c>
      <c r="E340" s="103" t="s">
        <v>227</v>
      </c>
      <c r="F340" s="4" t="s">
        <v>227</v>
      </c>
      <c r="G340" s="99" t="s">
        <v>1040</v>
      </c>
      <c r="H340" s="102" t="s">
        <v>473</v>
      </c>
      <c r="I340" s="99" t="s">
        <v>473</v>
      </c>
      <c r="J340" s="102" t="s">
        <v>1041</v>
      </c>
      <c r="K340" s="97" t="s">
        <v>473</v>
      </c>
      <c r="L340" s="99" t="s">
        <v>1042</v>
      </c>
    </row>
    <row r="341" spans="1:12" ht="9">
      <c r="A341" s="100" t="s">
        <v>490</v>
      </c>
      <c r="B341" s="97"/>
      <c r="C341" s="98"/>
      <c r="D341" s="98"/>
      <c r="E341" s="98"/>
      <c r="F341" s="98"/>
      <c r="G341" s="97"/>
      <c r="H341" s="97"/>
      <c r="I341" s="97"/>
      <c r="J341" s="97"/>
      <c r="K341" s="97"/>
      <c r="L341" s="99"/>
    </row>
    <row r="342" spans="1:12" ht="9">
      <c r="A342" s="101" t="s">
        <v>491</v>
      </c>
      <c r="C342" s="103" t="s">
        <v>227</v>
      </c>
      <c r="D342" s="4" t="s">
        <v>227</v>
      </c>
      <c r="E342" s="103" t="s">
        <v>227</v>
      </c>
      <c r="F342" s="4" t="s">
        <v>227</v>
      </c>
      <c r="G342" s="99" t="s">
        <v>1043</v>
      </c>
      <c r="H342" s="102" t="s">
        <v>473</v>
      </c>
      <c r="I342" s="99" t="s">
        <v>473</v>
      </c>
      <c r="J342" s="102" t="s">
        <v>473</v>
      </c>
      <c r="K342" s="97" t="s">
        <v>1044</v>
      </c>
      <c r="L342" s="99" t="s">
        <v>1045</v>
      </c>
    </row>
    <row r="343" spans="1:12" ht="9">
      <c r="A343" s="101" t="s">
        <v>527</v>
      </c>
      <c r="C343" s="103" t="s">
        <v>227</v>
      </c>
      <c r="D343" s="4" t="s">
        <v>227</v>
      </c>
      <c r="E343" s="103" t="s">
        <v>227</v>
      </c>
      <c r="F343" s="4" t="s">
        <v>227</v>
      </c>
      <c r="G343" s="99" t="s">
        <v>1046</v>
      </c>
      <c r="H343" s="102" t="s">
        <v>473</v>
      </c>
      <c r="I343" s="99" t="s">
        <v>473</v>
      </c>
      <c r="J343" s="102" t="s">
        <v>473</v>
      </c>
      <c r="K343" s="97" t="s">
        <v>1047</v>
      </c>
      <c r="L343" s="99" t="s">
        <v>1048</v>
      </c>
    </row>
    <row r="344" spans="1:12" ht="9">
      <c r="A344" s="101" t="s">
        <v>531</v>
      </c>
      <c r="C344" s="103" t="s">
        <v>227</v>
      </c>
      <c r="D344" s="4" t="s">
        <v>227</v>
      </c>
      <c r="E344" s="103" t="s">
        <v>227</v>
      </c>
      <c r="F344" s="4" t="s">
        <v>227</v>
      </c>
      <c r="G344" s="99" t="s">
        <v>1049</v>
      </c>
      <c r="H344" s="102" t="s">
        <v>473</v>
      </c>
      <c r="I344" s="99" t="s">
        <v>473</v>
      </c>
      <c r="J344" s="102" t="s">
        <v>473</v>
      </c>
      <c r="K344" s="97" t="s">
        <v>1050</v>
      </c>
      <c r="L344" s="99" t="s">
        <v>1051</v>
      </c>
    </row>
    <row r="345" spans="1:12" ht="9">
      <c r="A345" s="101" t="s">
        <v>477</v>
      </c>
      <c r="B345" s="102" t="s">
        <v>495</v>
      </c>
      <c r="C345" s="103" t="s">
        <v>471</v>
      </c>
      <c r="D345" s="4" t="s">
        <v>227</v>
      </c>
      <c r="E345" s="103" t="s">
        <v>984</v>
      </c>
      <c r="F345" s="4" t="s">
        <v>227</v>
      </c>
      <c r="G345" s="99" t="s">
        <v>496</v>
      </c>
      <c r="H345" s="99" t="s">
        <v>473</v>
      </c>
      <c r="I345" s="99" t="s">
        <v>473</v>
      </c>
      <c r="J345" s="102" t="s">
        <v>1052</v>
      </c>
      <c r="K345" s="97" t="s">
        <v>1053</v>
      </c>
      <c r="L345" s="99" t="s">
        <v>496</v>
      </c>
    </row>
    <row r="346" spans="1:12" ht="18">
      <c r="A346" s="100" t="s">
        <v>1140</v>
      </c>
      <c r="B346" s="97"/>
      <c r="C346" s="98"/>
      <c r="D346" s="98"/>
      <c r="E346" s="98"/>
      <c r="F346" s="98"/>
      <c r="G346" s="97"/>
      <c r="H346" s="97"/>
      <c r="I346" s="97"/>
      <c r="J346" s="97"/>
      <c r="K346" s="97"/>
      <c r="L346" s="99"/>
    </row>
    <row r="347" spans="1:12" ht="9">
      <c r="A347" s="100" t="s">
        <v>468</v>
      </c>
      <c r="B347" s="97"/>
      <c r="C347" s="98"/>
      <c r="D347" s="98"/>
      <c r="E347" s="98"/>
      <c r="F347" s="98"/>
      <c r="G347" s="97"/>
      <c r="H347" s="97"/>
      <c r="I347" s="97"/>
      <c r="J347" s="97"/>
      <c r="K347" s="97"/>
      <c r="L347" s="99"/>
    </row>
    <row r="348" spans="1:12" ht="9">
      <c r="A348" s="101" t="s">
        <v>469</v>
      </c>
      <c r="B348" s="102" t="s">
        <v>538</v>
      </c>
      <c r="C348" s="103" t="s">
        <v>471</v>
      </c>
      <c r="D348" s="4" t="s">
        <v>227</v>
      </c>
      <c r="E348" s="103" t="s">
        <v>1054</v>
      </c>
      <c r="F348" s="4" t="s">
        <v>227</v>
      </c>
      <c r="G348" s="99" t="s">
        <v>1055</v>
      </c>
      <c r="H348" s="102" t="s">
        <v>1056</v>
      </c>
      <c r="I348" s="99" t="s">
        <v>1057</v>
      </c>
      <c r="J348" s="102" t="s">
        <v>1058</v>
      </c>
      <c r="K348" s="97" t="s">
        <v>473</v>
      </c>
      <c r="L348" s="99" t="s">
        <v>1059</v>
      </c>
    </row>
    <row r="349" spans="1:12" ht="9">
      <c r="A349" s="100" t="s">
        <v>992</v>
      </c>
      <c r="B349" s="97"/>
      <c r="C349" s="98"/>
      <c r="D349" s="98"/>
      <c r="E349" s="98"/>
      <c r="F349" s="98"/>
      <c r="G349" s="99"/>
      <c r="I349" s="99"/>
      <c r="K349" s="97"/>
      <c r="L349" s="99"/>
    </row>
    <row r="350" spans="1:12" ht="9">
      <c r="A350" s="101" t="s">
        <v>1060</v>
      </c>
      <c r="C350" s="103" t="s">
        <v>1061</v>
      </c>
      <c r="D350" s="4" t="s">
        <v>471</v>
      </c>
      <c r="E350" s="103" t="s">
        <v>1054</v>
      </c>
      <c r="F350" s="4" t="s">
        <v>227</v>
      </c>
      <c r="G350" s="99" t="s">
        <v>1062</v>
      </c>
      <c r="H350" s="102" t="s">
        <v>473</v>
      </c>
      <c r="I350" s="99" t="s">
        <v>1063</v>
      </c>
      <c r="J350" s="102" t="s">
        <v>1064</v>
      </c>
      <c r="K350" s="97" t="s">
        <v>473</v>
      </c>
      <c r="L350" s="99" t="s">
        <v>1065</v>
      </c>
    </row>
    <row r="351" spans="1:12" ht="9">
      <c r="A351" s="101" t="s">
        <v>520</v>
      </c>
      <c r="C351" s="103" t="s">
        <v>227</v>
      </c>
      <c r="D351" s="4" t="s">
        <v>227</v>
      </c>
      <c r="E351" s="103" t="s">
        <v>227</v>
      </c>
      <c r="F351" s="4" t="s">
        <v>227</v>
      </c>
      <c r="G351" s="99" t="s">
        <v>473</v>
      </c>
      <c r="H351" s="102" t="s">
        <v>473</v>
      </c>
      <c r="I351" s="99" t="s">
        <v>473</v>
      </c>
      <c r="J351" s="102" t="s">
        <v>473</v>
      </c>
      <c r="K351" s="97" t="s">
        <v>1066</v>
      </c>
      <c r="L351" s="99" t="s">
        <v>1067</v>
      </c>
    </row>
    <row r="352" spans="1:12" ht="9">
      <c r="A352" s="100" t="s">
        <v>490</v>
      </c>
      <c r="B352" s="97"/>
      <c r="C352" s="98"/>
      <c r="D352" s="98"/>
      <c r="E352" s="98"/>
      <c r="F352" s="98"/>
      <c r="G352" s="97"/>
      <c r="H352" s="97"/>
      <c r="I352" s="97"/>
      <c r="J352" s="97"/>
      <c r="K352" s="97"/>
      <c r="L352" s="99"/>
    </row>
    <row r="353" spans="1:12" ht="9">
      <c r="A353" s="101" t="s">
        <v>541</v>
      </c>
      <c r="C353" s="103" t="s">
        <v>227</v>
      </c>
      <c r="D353" s="4" t="s">
        <v>227</v>
      </c>
      <c r="E353" s="103" t="s">
        <v>227</v>
      </c>
      <c r="F353" s="4" t="s">
        <v>227</v>
      </c>
      <c r="G353" s="99" t="s">
        <v>1068</v>
      </c>
      <c r="H353" s="102" t="s">
        <v>473</v>
      </c>
      <c r="I353" s="99" t="s">
        <v>473</v>
      </c>
      <c r="J353" s="102" t="s">
        <v>473</v>
      </c>
      <c r="K353" s="97" t="s">
        <v>1069</v>
      </c>
      <c r="L353" s="99" t="s">
        <v>1070</v>
      </c>
    </row>
    <row r="354" spans="1:12" ht="9">
      <c r="A354" s="101" t="s">
        <v>527</v>
      </c>
      <c r="C354" s="103" t="s">
        <v>227</v>
      </c>
      <c r="D354" s="4" t="s">
        <v>227</v>
      </c>
      <c r="E354" s="103" t="s">
        <v>227</v>
      </c>
      <c r="F354" s="4" t="s">
        <v>227</v>
      </c>
      <c r="G354" s="99" t="s">
        <v>1071</v>
      </c>
      <c r="H354" s="102" t="s">
        <v>473</v>
      </c>
      <c r="I354" s="99" t="s">
        <v>473</v>
      </c>
      <c r="J354" s="102" t="s">
        <v>473</v>
      </c>
      <c r="K354" s="97" t="s">
        <v>1072</v>
      </c>
      <c r="L354" s="99" t="s">
        <v>1073</v>
      </c>
    </row>
    <row r="355" spans="1:12" ht="9">
      <c r="A355" s="101" t="s">
        <v>531</v>
      </c>
      <c r="C355" s="103" t="s">
        <v>227</v>
      </c>
      <c r="D355" s="4" t="s">
        <v>227</v>
      </c>
      <c r="E355" s="103" t="s">
        <v>227</v>
      </c>
      <c r="F355" s="4" t="s">
        <v>227</v>
      </c>
      <c r="G355" s="99" t="s">
        <v>1074</v>
      </c>
      <c r="H355" s="102" t="s">
        <v>473</v>
      </c>
      <c r="I355" s="99" t="s">
        <v>473</v>
      </c>
      <c r="J355" s="102" t="s">
        <v>473</v>
      </c>
      <c r="K355" s="97" t="s">
        <v>1075</v>
      </c>
      <c r="L355" s="99" t="s">
        <v>1076</v>
      </c>
    </row>
    <row r="356" spans="1:12" ht="9">
      <c r="A356" s="101" t="s">
        <v>477</v>
      </c>
      <c r="B356" s="102" t="s">
        <v>495</v>
      </c>
      <c r="C356" s="103" t="s">
        <v>471</v>
      </c>
      <c r="D356" s="4" t="s">
        <v>227</v>
      </c>
      <c r="E356" s="103" t="s">
        <v>1054</v>
      </c>
      <c r="F356" s="4" t="s">
        <v>227</v>
      </c>
      <c r="G356" s="99" t="s">
        <v>496</v>
      </c>
      <c r="H356" s="102" t="s">
        <v>1056</v>
      </c>
      <c r="I356" s="99" t="s">
        <v>473</v>
      </c>
      <c r="J356" s="102" t="s">
        <v>1077</v>
      </c>
      <c r="K356" s="97" t="s">
        <v>1078</v>
      </c>
      <c r="L356" s="99" t="s">
        <v>496</v>
      </c>
    </row>
    <row r="357" spans="1:12" ht="9">
      <c r="A357" s="100" t="s">
        <v>1141</v>
      </c>
      <c r="B357" s="97"/>
      <c r="C357" s="98"/>
      <c r="D357" s="98"/>
      <c r="E357" s="98"/>
      <c r="F357" s="98"/>
      <c r="G357" s="97"/>
      <c r="H357" s="97"/>
      <c r="I357" s="97"/>
      <c r="J357" s="97"/>
      <c r="K357" s="97"/>
      <c r="L357" s="99"/>
    </row>
    <row r="358" spans="1:12" ht="9">
      <c r="A358" s="100" t="s">
        <v>468</v>
      </c>
      <c r="B358" s="97"/>
      <c r="C358" s="98"/>
      <c r="D358" s="98"/>
      <c r="E358" s="98"/>
      <c r="F358" s="98"/>
      <c r="G358" s="97"/>
      <c r="H358" s="97"/>
      <c r="I358" s="97"/>
      <c r="J358" s="97"/>
      <c r="K358" s="97"/>
      <c r="L358" s="99"/>
    </row>
    <row r="359" spans="1:12" ht="9">
      <c r="A359" s="101" t="s">
        <v>469</v>
      </c>
      <c r="B359" s="102" t="s">
        <v>1079</v>
      </c>
      <c r="C359" s="103" t="s">
        <v>471</v>
      </c>
      <c r="D359" s="4" t="s">
        <v>227</v>
      </c>
      <c r="E359" s="103" t="s">
        <v>1080</v>
      </c>
      <c r="F359" s="4" t="s">
        <v>227</v>
      </c>
      <c r="G359" s="99" t="s">
        <v>473</v>
      </c>
      <c r="H359" s="102" t="s">
        <v>1081</v>
      </c>
      <c r="I359" s="99" t="s">
        <v>473</v>
      </c>
      <c r="J359" s="102" t="s">
        <v>473</v>
      </c>
      <c r="K359" s="97" t="s">
        <v>473</v>
      </c>
      <c r="L359" s="99" t="s">
        <v>1081</v>
      </c>
    </row>
    <row r="360" spans="1:12" ht="9">
      <c r="A360" s="101" t="s">
        <v>477</v>
      </c>
      <c r="B360" s="102" t="s">
        <v>1082</v>
      </c>
      <c r="C360" s="103" t="s">
        <v>227</v>
      </c>
      <c r="D360" s="4" t="s">
        <v>227</v>
      </c>
      <c r="E360" s="103" t="s">
        <v>227</v>
      </c>
      <c r="F360" s="4" t="s">
        <v>227</v>
      </c>
      <c r="G360" s="99" t="s">
        <v>1083</v>
      </c>
      <c r="H360" s="102" t="s">
        <v>473</v>
      </c>
      <c r="I360" s="99" t="s">
        <v>473</v>
      </c>
      <c r="J360" s="102" t="s">
        <v>473</v>
      </c>
      <c r="K360" s="97" t="s">
        <v>473</v>
      </c>
      <c r="L360" s="99" t="s">
        <v>1083</v>
      </c>
    </row>
    <row r="361" spans="1:12" ht="9">
      <c r="A361" s="101" t="s">
        <v>477</v>
      </c>
      <c r="B361" s="102" t="s">
        <v>983</v>
      </c>
      <c r="C361" s="103" t="s">
        <v>227</v>
      </c>
      <c r="D361" s="4" t="s">
        <v>227</v>
      </c>
      <c r="E361" s="103" t="s">
        <v>227</v>
      </c>
      <c r="F361" s="4" t="s">
        <v>227</v>
      </c>
      <c r="G361" s="99" t="s">
        <v>1084</v>
      </c>
      <c r="H361" s="102" t="s">
        <v>473</v>
      </c>
      <c r="I361" s="99" t="s">
        <v>473</v>
      </c>
      <c r="J361" s="102" t="s">
        <v>473</v>
      </c>
      <c r="K361" s="97" t="s">
        <v>473</v>
      </c>
      <c r="L361" s="99" t="s">
        <v>1084</v>
      </c>
    </row>
    <row r="362" spans="1:12" ht="9">
      <c r="A362" s="101" t="s">
        <v>477</v>
      </c>
      <c r="B362" s="102" t="s">
        <v>1085</v>
      </c>
      <c r="C362" s="103" t="s">
        <v>227</v>
      </c>
      <c r="D362" s="4" t="s">
        <v>227</v>
      </c>
      <c r="E362" s="103" t="s">
        <v>227</v>
      </c>
      <c r="F362" s="4" t="s">
        <v>227</v>
      </c>
      <c r="G362" s="99" t="s">
        <v>1086</v>
      </c>
      <c r="H362" s="102" t="s">
        <v>473</v>
      </c>
      <c r="I362" s="99" t="s">
        <v>473</v>
      </c>
      <c r="J362" s="102" t="s">
        <v>473</v>
      </c>
      <c r="K362" s="97" t="s">
        <v>473</v>
      </c>
      <c r="L362" s="99" t="s">
        <v>1086</v>
      </c>
    </row>
    <row r="363" spans="1:12" ht="9">
      <c r="A363" s="101" t="s">
        <v>477</v>
      </c>
      <c r="B363" s="102" t="s">
        <v>1087</v>
      </c>
      <c r="C363" s="103" t="s">
        <v>227</v>
      </c>
      <c r="D363" s="4" t="s">
        <v>227</v>
      </c>
      <c r="E363" s="103" t="s">
        <v>227</v>
      </c>
      <c r="F363" s="4" t="s">
        <v>227</v>
      </c>
      <c r="G363" s="99" t="s">
        <v>1081</v>
      </c>
      <c r="H363" s="102" t="s">
        <v>473</v>
      </c>
      <c r="I363" s="99" t="s">
        <v>473</v>
      </c>
      <c r="J363" s="102" t="s">
        <v>473</v>
      </c>
      <c r="K363" s="97" t="s">
        <v>473</v>
      </c>
      <c r="L363" s="99" t="s">
        <v>1081</v>
      </c>
    </row>
    <row r="364" spans="1:12" ht="9">
      <c r="A364" s="101" t="s">
        <v>477</v>
      </c>
      <c r="B364" s="102" t="s">
        <v>760</v>
      </c>
      <c r="C364" s="103" t="s">
        <v>227</v>
      </c>
      <c r="D364" s="4" t="s">
        <v>227</v>
      </c>
      <c r="E364" s="103" t="s">
        <v>227</v>
      </c>
      <c r="F364" s="4" t="s">
        <v>227</v>
      </c>
      <c r="G364" s="99" t="s">
        <v>1088</v>
      </c>
      <c r="H364" s="102" t="s">
        <v>473</v>
      </c>
      <c r="I364" s="99" t="s">
        <v>473</v>
      </c>
      <c r="J364" s="102" t="s">
        <v>473</v>
      </c>
      <c r="K364" s="97" t="s">
        <v>473</v>
      </c>
      <c r="L364" s="99" t="s">
        <v>1088</v>
      </c>
    </row>
    <row r="365" spans="1:12" ht="9">
      <c r="A365" s="100" t="s">
        <v>490</v>
      </c>
      <c r="B365" s="97"/>
      <c r="C365" s="98"/>
      <c r="D365" s="98"/>
      <c r="E365" s="98"/>
      <c r="F365" s="98"/>
      <c r="G365" s="97"/>
      <c r="H365" s="97"/>
      <c r="I365" s="97"/>
      <c r="J365" s="97"/>
      <c r="K365" s="97"/>
      <c r="L365" s="99"/>
    </row>
    <row r="366" spans="1:12" ht="9">
      <c r="A366" s="101" t="s">
        <v>491</v>
      </c>
      <c r="C366" s="103" t="s">
        <v>227</v>
      </c>
      <c r="D366" s="4" t="s">
        <v>227</v>
      </c>
      <c r="E366" s="103" t="s">
        <v>227</v>
      </c>
      <c r="F366" s="4" t="s">
        <v>227</v>
      </c>
      <c r="G366" s="99" t="s">
        <v>1089</v>
      </c>
      <c r="H366" s="102" t="s">
        <v>473</v>
      </c>
      <c r="I366" s="99" t="s">
        <v>473</v>
      </c>
      <c r="J366" s="102" t="s">
        <v>473</v>
      </c>
      <c r="K366" s="97" t="s">
        <v>1083</v>
      </c>
      <c r="L366" s="99" t="s">
        <v>1090</v>
      </c>
    </row>
    <row r="367" spans="1:12" ht="9">
      <c r="A367" s="101" t="s">
        <v>541</v>
      </c>
      <c r="C367" s="103" t="s">
        <v>227</v>
      </c>
      <c r="D367" s="4" t="s">
        <v>227</v>
      </c>
      <c r="E367" s="103" t="s">
        <v>227</v>
      </c>
      <c r="F367" s="4" t="s">
        <v>227</v>
      </c>
      <c r="G367" s="99" t="s">
        <v>1091</v>
      </c>
      <c r="H367" s="102" t="s">
        <v>473</v>
      </c>
      <c r="I367" s="99" t="s">
        <v>473</v>
      </c>
      <c r="J367" s="102" t="s">
        <v>473</v>
      </c>
      <c r="K367" s="97" t="s">
        <v>1092</v>
      </c>
      <c r="L367" s="99" t="s">
        <v>1093</v>
      </c>
    </row>
    <row r="368" spans="1:12" ht="9">
      <c r="A368" s="101" t="s">
        <v>477</v>
      </c>
      <c r="B368" s="102" t="s">
        <v>495</v>
      </c>
      <c r="C368" s="103" t="s">
        <v>471</v>
      </c>
      <c r="D368" s="4" t="s">
        <v>227</v>
      </c>
      <c r="E368" s="103" t="s">
        <v>1080</v>
      </c>
      <c r="F368" s="4" t="s">
        <v>227</v>
      </c>
      <c r="G368" s="99" t="s">
        <v>496</v>
      </c>
      <c r="H368" s="102" t="s">
        <v>1081</v>
      </c>
      <c r="I368" s="105" t="s">
        <v>473</v>
      </c>
      <c r="J368" s="105" t="s">
        <v>473</v>
      </c>
      <c r="K368" s="97" t="s">
        <v>1081</v>
      </c>
      <c r="L368" s="99" t="s">
        <v>496</v>
      </c>
    </row>
    <row r="369" spans="1:12" ht="9">
      <c r="A369" s="100"/>
      <c r="B369" s="97"/>
      <c r="C369" s="98"/>
      <c r="D369" s="98"/>
      <c r="E369" s="98"/>
      <c r="F369" s="98"/>
      <c r="G369" s="97"/>
      <c r="H369" s="97"/>
      <c r="I369" s="97"/>
      <c r="J369" s="97"/>
      <c r="K369" s="97"/>
      <c r="L369" s="99"/>
    </row>
    <row r="370" spans="1:12" ht="9">
      <c r="A370" s="96" t="s">
        <v>1094</v>
      </c>
      <c r="B370" s="97"/>
      <c r="C370" s="98"/>
      <c r="D370" s="98"/>
      <c r="E370" s="98"/>
      <c r="F370" s="98"/>
      <c r="G370" s="97"/>
      <c r="H370" s="97"/>
      <c r="I370" s="97"/>
      <c r="J370" s="97"/>
      <c r="K370" s="97"/>
      <c r="L370" s="99"/>
    </row>
    <row r="371" spans="1:12" ht="9">
      <c r="A371" s="100"/>
      <c r="B371" s="97"/>
      <c r="C371" s="98"/>
      <c r="D371" s="98"/>
      <c r="E371" s="98"/>
      <c r="F371" s="98"/>
      <c r="G371" s="97"/>
      <c r="H371" s="97"/>
      <c r="I371" s="97"/>
      <c r="J371" s="97"/>
      <c r="K371" s="97"/>
      <c r="L371" s="99"/>
    </row>
    <row r="372" spans="1:12" ht="9">
      <c r="A372" s="100" t="s">
        <v>1095</v>
      </c>
      <c r="B372" s="97"/>
      <c r="C372" s="98"/>
      <c r="D372" s="98"/>
      <c r="E372" s="98"/>
      <c r="F372" s="98"/>
      <c r="G372" s="97"/>
      <c r="H372" s="97"/>
      <c r="I372" s="97"/>
      <c r="J372" s="97"/>
      <c r="K372" s="97"/>
      <c r="L372" s="99"/>
    </row>
    <row r="373" spans="1:12" ht="9">
      <c r="A373" s="100" t="s">
        <v>468</v>
      </c>
      <c r="B373" s="97"/>
      <c r="C373" s="98"/>
      <c r="D373" s="98"/>
      <c r="E373" s="98"/>
      <c r="F373" s="98"/>
      <c r="G373" s="97"/>
      <c r="H373" s="97"/>
      <c r="I373" s="97"/>
      <c r="J373" s="97"/>
      <c r="K373" s="97"/>
      <c r="L373" s="99"/>
    </row>
    <row r="374" spans="1:12" ht="9">
      <c r="A374" s="101" t="s">
        <v>469</v>
      </c>
      <c r="B374" s="102" t="s">
        <v>538</v>
      </c>
      <c r="C374" s="103" t="s">
        <v>471</v>
      </c>
      <c r="D374" s="4" t="s">
        <v>227</v>
      </c>
      <c r="E374" s="103" t="s">
        <v>1096</v>
      </c>
      <c r="F374" s="4" t="s">
        <v>227</v>
      </c>
      <c r="G374" s="99" t="s">
        <v>1097</v>
      </c>
      <c r="H374" s="102" t="s">
        <v>473</v>
      </c>
      <c r="I374" s="99" t="s">
        <v>1098</v>
      </c>
      <c r="J374" s="102" t="s">
        <v>473</v>
      </c>
      <c r="K374" s="97" t="s">
        <v>473</v>
      </c>
      <c r="L374" s="99" t="s">
        <v>1099</v>
      </c>
    </row>
    <row r="375" spans="1:12" ht="9">
      <c r="A375" s="100" t="s">
        <v>490</v>
      </c>
      <c r="B375" s="97"/>
      <c r="C375" s="98"/>
      <c r="D375" s="98"/>
      <c r="E375" s="98"/>
      <c r="F375" s="98"/>
      <c r="G375" s="97"/>
      <c r="H375" s="97"/>
      <c r="I375" s="97"/>
      <c r="J375" s="97"/>
      <c r="K375" s="97"/>
      <c r="L375" s="99"/>
    </row>
    <row r="376" spans="1:12" ht="9">
      <c r="A376" s="101" t="s">
        <v>541</v>
      </c>
      <c r="C376" s="103" t="s">
        <v>227</v>
      </c>
      <c r="D376" s="4" t="s">
        <v>227</v>
      </c>
      <c r="E376" s="103" t="s">
        <v>227</v>
      </c>
      <c r="F376" s="4" t="s">
        <v>227</v>
      </c>
      <c r="G376" s="99" t="s">
        <v>1100</v>
      </c>
      <c r="H376" s="102" t="s">
        <v>473</v>
      </c>
      <c r="I376" s="99" t="s">
        <v>473</v>
      </c>
      <c r="J376" s="102" t="s">
        <v>473</v>
      </c>
      <c r="K376" s="97" t="s">
        <v>1098</v>
      </c>
      <c r="L376" s="99" t="s">
        <v>1101</v>
      </c>
    </row>
    <row r="377" spans="1:12" ht="9">
      <c r="A377" s="101" t="s">
        <v>477</v>
      </c>
      <c r="B377" s="102" t="s">
        <v>495</v>
      </c>
      <c r="C377" s="103" t="s">
        <v>471</v>
      </c>
      <c r="D377" s="4" t="s">
        <v>227</v>
      </c>
      <c r="E377" s="103" t="s">
        <v>1096</v>
      </c>
      <c r="F377" s="4" t="s">
        <v>227</v>
      </c>
      <c r="G377" s="99" t="s">
        <v>496</v>
      </c>
      <c r="H377" s="105" t="s">
        <v>473</v>
      </c>
      <c r="I377" s="99" t="s">
        <v>1098</v>
      </c>
      <c r="J377" s="105" t="s">
        <v>473</v>
      </c>
      <c r="K377" s="97" t="s">
        <v>1098</v>
      </c>
      <c r="L377" s="99" t="s">
        <v>496</v>
      </c>
    </row>
    <row r="378" spans="1:12" ht="9.75" thickBot="1">
      <c r="A378" s="104" t="s">
        <v>1102</v>
      </c>
      <c r="B378" s="105"/>
      <c r="C378" s="93" t="s">
        <v>227</v>
      </c>
      <c r="D378" s="93" t="s">
        <v>227</v>
      </c>
      <c r="E378" s="93" t="s">
        <v>227</v>
      </c>
      <c r="F378" s="93" t="s">
        <v>227</v>
      </c>
      <c r="G378" s="105" t="s">
        <v>473</v>
      </c>
      <c r="H378" s="105" t="s">
        <v>1103</v>
      </c>
      <c r="I378" s="105" t="s">
        <v>1098</v>
      </c>
      <c r="J378" s="105" t="s">
        <v>1104</v>
      </c>
      <c r="K378" s="105" t="s">
        <v>1105</v>
      </c>
      <c r="L378" s="106" t="s">
        <v>473</v>
      </c>
    </row>
    <row r="379" spans="1:12" ht="9.75" thickTop="1">
      <c r="A379" s="100"/>
      <c r="B379" s="107"/>
      <c r="C379" s="108"/>
      <c r="D379" s="108"/>
      <c r="E379" s="108"/>
      <c r="F379" s="108"/>
      <c r="G379" s="107"/>
      <c r="H379" s="107"/>
      <c r="I379" s="107"/>
      <c r="J379" s="107"/>
      <c r="K379" s="107"/>
      <c r="L379" s="109"/>
    </row>
    <row r="380" spans="1:12" ht="9">
      <c r="A380" s="96" t="s">
        <v>1106</v>
      </c>
      <c r="B380" s="97"/>
      <c r="C380" s="98"/>
      <c r="D380" s="98"/>
      <c r="E380" s="98"/>
      <c r="F380" s="98"/>
      <c r="G380" s="97"/>
      <c r="H380" s="97"/>
      <c r="I380" s="97"/>
      <c r="J380" s="97"/>
      <c r="K380" s="97"/>
      <c r="L380" s="99"/>
    </row>
    <row r="381" spans="1:12" ht="9">
      <c r="A381" s="100"/>
      <c r="B381" s="97"/>
      <c r="C381" s="98"/>
      <c r="D381" s="98"/>
      <c r="E381" s="98"/>
      <c r="F381" s="98"/>
      <c r="G381" s="97"/>
      <c r="H381" s="97"/>
      <c r="I381" s="97"/>
      <c r="J381" s="97"/>
      <c r="K381" s="97"/>
      <c r="L381" s="99"/>
    </row>
    <row r="382" spans="1:12" ht="9">
      <c r="A382" s="96" t="s">
        <v>467</v>
      </c>
      <c r="B382" s="97"/>
      <c r="C382" s="98"/>
      <c r="D382" s="98"/>
      <c r="E382" s="98"/>
      <c r="F382" s="98"/>
      <c r="G382" s="97"/>
      <c r="H382" s="97"/>
      <c r="I382" s="97"/>
      <c r="J382" s="97"/>
      <c r="K382" s="97"/>
      <c r="L382" s="99"/>
    </row>
    <row r="383" spans="1:12" ht="9">
      <c r="A383" s="100"/>
      <c r="B383" s="97"/>
      <c r="C383" s="98"/>
      <c r="D383" s="98"/>
      <c r="E383" s="98"/>
      <c r="F383" s="98"/>
      <c r="G383" s="97"/>
      <c r="H383" s="97"/>
      <c r="I383" s="97"/>
      <c r="J383" s="97"/>
      <c r="K383" s="97"/>
      <c r="L383" s="99"/>
    </row>
    <row r="384" spans="1:12" ht="9">
      <c r="A384" s="100" t="s">
        <v>1142</v>
      </c>
      <c r="B384" s="97"/>
      <c r="C384" s="98"/>
      <c r="D384" s="98"/>
      <c r="E384" s="98"/>
      <c r="F384" s="98"/>
      <c r="G384" s="97"/>
      <c r="H384" s="97"/>
      <c r="I384" s="97"/>
      <c r="J384" s="97"/>
      <c r="K384" s="97"/>
      <c r="L384" s="99"/>
    </row>
    <row r="385" spans="1:12" ht="9">
      <c r="A385" s="100" t="s">
        <v>468</v>
      </c>
      <c r="B385" s="97"/>
      <c r="C385" s="98"/>
      <c r="D385" s="98"/>
      <c r="E385" s="98"/>
      <c r="F385" s="98"/>
      <c r="G385" s="97"/>
      <c r="H385" s="97"/>
      <c r="I385" s="97"/>
      <c r="J385" s="97"/>
      <c r="K385" s="97"/>
      <c r="L385" s="99"/>
    </row>
    <row r="386" spans="1:12" ht="9">
      <c r="A386" s="101" t="s">
        <v>469</v>
      </c>
      <c r="B386" s="102" t="s">
        <v>488</v>
      </c>
      <c r="C386" s="103" t="s">
        <v>471</v>
      </c>
      <c r="D386" s="4" t="s">
        <v>227</v>
      </c>
      <c r="E386" s="103" t="s">
        <v>1107</v>
      </c>
      <c r="F386" s="4" t="s">
        <v>227</v>
      </c>
      <c r="G386" s="99" t="s">
        <v>1108</v>
      </c>
      <c r="H386" s="102" t="s">
        <v>473</v>
      </c>
      <c r="I386" s="99" t="s">
        <v>473</v>
      </c>
      <c r="J386" s="102" t="s">
        <v>1109</v>
      </c>
      <c r="K386" s="97" t="s">
        <v>1110</v>
      </c>
      <c r="L386" s="99" t="s">
        <v>473</v>
      </c>
    </row>
    <row r="387" spans="1:12" ht="9">
      <c r="A387" s="100" t="s">
        <v>490</v>
      </c>
      <c r="B387" s="97"/>
      <c r="C387" s="98"/>
      <c r="D387" s="98"/>
      <c r="E387" s="98"/>
      <c r="F387" s="98"/>
      <c r="G387" s="97"/>
      <c r="H387" s="97"/>
      <c r="I387" s="97"/>
      <c r="J387" s="97"/>
      <c r="K387" s="97"/>
      <c r="L387" s="99"/>
    </row>
    <row r="388" spans="1:12" ht="9">
      <c r="A388" s="101" t="s">
        <v>491</v>
      </c>
      <c r="C388" s="103" t="s">
        <v>227</v>
      </c>
      <c r="D388" s="4" t="s">
        <v>227</v>
      </c>
      <c r="E388" s="103" t="s">
        <v>227</v>
      </c>
      <c r="F388" s="4" t="s">
        <v>227</v>
      </c>
      <c r="G388" s="99" t="s">
        <v>1111</v>
      </c>
      <c r="H388" s="102" t="s">
        <v>473</v>
      </c>
      <c r="I388" s="99" t="s">
        <v>473</v>
      </c>
      <c r="J388" s="102" t="s">
        <v>473</v>
      </c>
      <c r="K388" s="97" t="s">
        <v>1111</v>
      </c>
      <c r="L388" s="99" t="s">
        <v>473</v>
      </c>
    </row>
    <row r="389" spans="1:12" ht="9">
      <c r="A389" s="101" t="s">
        <v>531</v>
      </c>
      <c r="C389" s="103" t="s">
        <v>227</v>
      </c>
      <c r="D389" s="4" t="s">
        <v>227</v>
      </c>
      <c r="E389" s="103" t="s">
        <v>227</v>
      </c>
      <c r="F389" s="4" t="s">
        <v>227</v>
      </c>
      <c r="G389" s="99" t="s">
        <v>1112</v>
      </c>
      <c r="H389" s="102" t="s">
        <v>473</v>
      </c>
      <c r="I389" s="99" t="s">
        <v>473</v>
      </c>
      <c r="J389" s="102" t="s">
        <v>473</v>
      </c>
      <c r="K389" s="97" t="s">
        <v>1112</v>
      </c>
      <c r="L389" s="99" t="s">
        <v>473</v>
      </c>
    </row>
    <row r="390" spans="1:12" ht="9">
      <c r="A390" s="101" t="s">
        <v>477</v>
      </c>
      <c r="B390" s="102" t="s">
        <v>495</v>
      </c>
      <c r="C390" s="103" t="s">
        <v>471</v>
      </c>
      <c r="D390" s="4" t="s">
        <v>227</v>
      </c>
      <c r="E390" s="103" t="s">
        <v>1107</v>
      </c>
      <c r="F390" s="4" t="s">
        <v>227</v>
      </c>
      <c r="G390" s="99" t="s">
        <v>496</v>
      </c>
      <c r="H390" s="105" t="s">
        <v>473</v>
      </c>
      <c r="I390" s="105" t="s">
        <v>473</v>
      </c>
      <c r="J390" s="102" t="s">
        <v>1109</v>
      </c>
      <c r="K390" s="97" t="s">
        <v>1113</v>
      </c>
      <c r="L390" s="99" t="s">
        <v>496</v>
      </c>
    </row>
    <row r="391" spans="1:12" ht="9.75" thickBot="1">
      <c r="A391" s="104" t="s">
        <v>1114</v>
      </c>
      <c r="B391" s="105"/>
      <c r="C391" s="93" t="s">
        <v>227</v>
      </c>
      <c r="D391" s="93" t="s">
        <v>227</v>
      </c>
      <c r="E391" s="93" t="s">
        <v>227</v>
      </c>
      <c r="F391" s="93" t="s">
        <v>227</v>
      </c>
      <c r="G391" s="105" t="s">
        <v>473</v>
      </c>
      <c r="H391" s="105" t="s">
        <v>473</v>
      </c>
      <c r="I391" s="105" t="s">
        <v>473</v>
      </c>
      <c r="J391" s="105" t="s">
        <v>1109</v>
      </c>
      <c r="K391" s="105" t="s">
        <v>1113</v>
      </c>
      <c r="L391" s="106" t="s">
        <v>473</v>
      </c>
    </row>
    <row r="392" spans="1:12" ht="9.75" thickTop="1">
      <c r="A392" s="100"/>
      <c r="B392" s="107"/>
      <c r="C392" s="108"/>
      <c r="D392" s="108"/>
      <c r="E392" s="108"/>
      <c r="F392" s="108"/>
      <c r="G392" s="107"/>
      <c r="H392" s="107"/>
      <c r="I392" s="107"/>
      <c r="J392" s="107"/>
      <c r="K392" s="107"/>
      <c r="L392" s="109"/>
    </row>
    <row r="393" spans="1:12" ht="9">
      <c r="A393" s="96" t="s">
        <v>1115</v>
      </c>
      <c r="B393" s="99"/>
      <c r="C393" s="98"/>
      <c r="D393" s="98"/>
      <c r="E393" s="98"/>
      <c r="F393" s="98"/>
      <c r="G393" s="97"/>
      <c r="H393" s="97"/>
      <c r="I393" s="97"/>
      <c r="J393" s="97"/>
      <c r="K393" s="97"/>
      <c r="L393" s="99"/>
    </row>
    <row r="394" spans="1:12" ht="9">
      <c r="A394" s="96"/>
      <c r="B394" s="99"/>
      <c r="C394" s="98"/>
      <c r="D394" s="103"/>
      <c r="E394" s="98"/>
      <c r="F394" s="103"/>
      <c r="G394" s="97"/>
      <c r="H394" s="99"/>
      <c r="I394" s="97"/>
      <c r="J394" s="99"/>
      <c r="K394" s="97"/>
      <c r="L394" s="99"/>
    </row>
    <row r="395" spans="1:12" ht="9">
      <c r="A395" s="100" t="s">
        <v>1116</v>
      </c>
      <c r="B395" s="99"/>
      <c r="C395" s="103" t="s">
        <v>227</v>
      </c>
      <c r="D395" s="24" t="s">
        <v>227</v>
      </c>
      <c r="E395" s="103" t="s">
        <v>227</v>
      </c>
      <c r="F395" s="24" t="s">
        <v>227</v>
      </c>
      <c r="G395" s="99" t="s">
        <v>473</v>
      </c>
      <c r="H395" s="110" t="s">
        <v>1117</v>
      </c>
      <c r="I395" s="99" t="s">
        <v>473</v>
      </c>
      <c r="J395" s="110" t="s">
        <v>1117</v>
      </c>
      <c r="K395" s="97" t="s">
        <v>473</v>
      </c>
      <c r="L395" s="99" t="s">
        <v>473</v>
      </c>
    </row>
    <row r="396" spans="1:12" ht="9">
      <c r="A396" s="131" t="s">
        <v>1145</v>
      </c>
      <c r="B396" s="137"/>
      <c r="C396" s="138"/>
      <c r="D396" s="138"/>
      <c r="E396" s="138"/>
      <c r="F396" s="138"/>
      <c r="G396" s="137" t="s">
        <v>473</v>
      </c>
      <c r="H396" s="137">
        <v>-184.77</v>
      </c>
      <c r="I396" s="137" t="s">
        <v>473</v>
      </c>
      <c r="J396" s="137">
        <v>-184.77</v>
      </c>
      <c r="K396" s="137" t="s">
        <v>473</v>
      </c>
      <c r="L396" s="137" t="s">
        <v>473</v>
      </c>
    </row>
    <row r="397" spans="1:12" ht="9">
      <c r="A397" s="131" t="s">
        <v>1146</v>
      </c>
      <c r="B397" s="132"/>
      <c r="C397" s="133"/>
      <c r="D397" s="133"/>
      <c r="E397" s="133"/>
      <c r="F397" s="133"/>
      <c r="G397" s="132" t="s">
        <v>473</v>
      </c>
      <c r="H397" s="134">
        <v>-209434.43</v>
      </c>
      <c r="I397" s="132" t="s">
        <v>473</v>
      </c>
      <c r="J397" s="134">
        <v>-209434.43</v>
      </c>
      <c r="K397" s="132" t="s">
        <v>473</v>
      </c>
      <c r="L397" s="132" t="s">
        <v>473</v>
      </c>
    </row>
    <row r="398" spans="1:12" ht="9.75" thickBot="1">
      <c r="A398" s="104" t="s">
        <v>1118</v>
      </c>
      <c r="B398" s="111"/>
      <c r="C398" s="136" t="s">
        <v>227</v>
      </c>
      <c r="D398" s="136" t="s">
        <v>227</v>
      </c>
      <c r="E398" s="136" t="s">
        <v>227</v>
      </c>
      <c r="F398" s="136" t="s">
        <v>227</v>
      </c>
      <c r="G398" s="111" t="s">
        <v>473</v>
      </c>
      <c r="H398" s="111" t="s">
        <v>1119</v>
      </c>
      <c r="I398" s="111" t="s">
        <v>1120</v>
      </c>
      <c r="J398" s="111" t="s">
        <v>1121</v>
      </c>
      <c r="K398" s="111" t="s">
        <v>1122</v>
      </c>
      <c r="L398" s="111" t="s">
        <v>473</v>
      </c>
    </row>
    <row r="399" spans="1:12" ht="9.75" thickTop="1">
      <c r="A399" s="104" t="s">
        <v>477</v>
      </c>
      <c r="B399" s="113"/>
      <c r="C399" s="135" t="s">
        <v>227</v>
      </c>
      <c r="D399" s="135" t="s">
        <v>227</v>
      </c>
      <c r="E399" s="135" t="s">
        <v>227</v>
      </c>
      <c r="F399" s="135" t="s">
        <v>227</v>
      </c>
      <c r="G399" s="113" t="s">
        <v>227</v>
      </c>
      <c r="H399" s="113" t="s">
        <v>227</v>
      </c>
      <c r="I399" s="113" t="s">
        <v>227</v>
      </c>
      <c r="J399" s="113" t="s">
        <v>227</v>
      </c>
      <c r="K399" s="113" t="s">
        <v>227</v>
      </c>
      <c r="L399" s="113"/>
    </row>
  </sheetData>
  <sheetProtection/>
  <mergeCells count="13">
    <mergeCell ref="H1:H3"/>
    <mergeCell ref="I1:I3"/>
    <mergeCell ref="J1:J3"/>
    <mergeCell ref="K1:K3"/>
    <mergeCell ref="L1:L3"/>
    <mergeCell ref="A2:A3"/>
    <mergeCell ref="B2:B3"/>
    <mergeCell ref="C2:D2"/>
    <mergeCell ref="E2:E3"/>
    <mergeCell ref="F2:F3"/>
    <mergeCell ref="A1:B1"/>
    <mergeCell ref="C1:F1"/>
    <mergeCell ref="G1:G3"/>
  </mergeCells>
  <printOptions/>
  <pageMargins left="0.5" right="0.5" top="0.5" bottom="0.8"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IV16384"/>
    </sheetView>
  </sheetViews>
  <sheetFormatPr defaultColWidth="9.140625" defaultRowHeight="12.75"/>
  <cols>
    <col min="1" max="4" width="9.140625" style="8" customWidth="1"/>
    <col min="5" max="7" width="9.140625" style="9" customWidth="1"/>
    <col min="8" max="11" width="9.140625" style="8" customWidth="1"/>
    <col min="12" max="12" width="9.140625" style="9" customWidth="1"/>
    <col min="13" max="16384" width="9.140625" style="5" customWidth="1"/>
  </cols>
  <sheetData/>
  <sheetProtection/>
  <printOptions/>
  <pageMargins left="0.25" right="0.25" top="0.75" bottom="0.7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5"/>
  <dimension ref="A1:K119"/>
  <sheetViews>
    <sheetView zoomScalePageLayoutView="0" workbookViewId="0" topLeftCell="A1">
      <selection activeCell="A18" sqref="A18"/>
    </sheetView>
  </sheetViews>
  <sheetFormatPr defaultColWidth="9.140625" defaultRowHeight="12.75"/>
  <cols>
    <col min="1" max="1" width="39.28125" style="29" customWidth="1"/>
    <col min="2" max="4" width="11.421875" style="28" customWidth="1"/>
    <col min="5" max="5" width="11.421875" style="29" customWidth="1"/>
    <col min="6" max="16384" width="9.140625" style="30" customWidth="1"/>
  </cols>
  <sheetData>
    <row r="1" ht="16.5">
      <c r="A1" s="58" t="s">
        <v>226</v>
      </c>
    </row>
    <row r="2" ht="11.25"/>
    <row r="3" spans="1:5" ht="11.25">
      <c r="A3" s="124" t="s">
        <v>126</v>
      </c>
      <c r="B3" s="124"/>
      <c r="C3" s="124"/>
      <c r="D3" s="124"/>
      <c r="E3" s="124"/>
    </row>
    <row r="4" ht="11.25"/>
    <row r="5" ht="15.75">
      <c r="A5" s="26" t="s">
        <v>127</v>
      </c>
    </row>
    <row r="6" ht="11.25">
      <c r="A6" s="29" t="s">
        <v>128</v>
      </c>
    </row>
    <row r="7" ht="11.25"/>
    <row r="8" ht="277.5" customHeight="1"/>
    <row r="9" ht="12" thickBot="1"/>
    <row r="10" spans="1:4" ht="22.5" customHeight="1">
      <c r="A10" s="31"/>
      <c r="B10" s="59" t="s">
        <v>129</v>
      </c>
      <c r="C10" s="59" t="s">
        <v>130</v>
      </c>
      <c r="D10" s="77" t="s">
        <v>131</v>
      </c>
    </row>
    <row r="11" spans="1:4" ht="22.5" customHeight="1">
      <c r="A11" s="32" t="s">
        <v>242</v>
      </c>
      <c r="B11" s="33">
        <v>2406.6753</v>
      </c>
      <c r="C11" s="33">
        <v>2153.3495</v>
      </c>
      <c r="D11" s="34">
        <f>ABS((B11-C11)/C11*100)</f>
        <v>11.764267714089147</v>
      </c>
    </row>
    <row r="12" spans="1:4" ht="22.5" customHeight="1">
      <c r="A12" s="32" t="s">
        <v>243</v>
      </c>
      <c r="B12" s="33">
        <v>2654.8775</v>
      </c>
      <c r="C12" s="33">
        <v>2471.6472</v>
      </c>
      <c r="D12" s="34">
        <f>ABS((B12-C12)/C12*100)</f>
        <v>7.413286977202903</v>
      </c>
    </row>
    <row r="13" spans="1:4" ht="22.5" customHeight="1" thickBot="1">
      <c r="A13" s="35" t="s">
        <v>244</v>
      </c>
      <c r="B13" s="36">
        <v>-248.2022</v>
      </c>
      <c r="C13" s="36">
        <v>-318.2977</v>
      </c>
      <c r="D13" s="37">
        <f>ABS((B13-C13)/C13*100)</f>
        <v>22.021993875544815</v>
      </c>
    </row>
    <row r="14" ht="11.25"/>
    <row r="15" ht="11.25">
      <c r="A15" s="29" t="s">
        <v>133</v>
      </c>
    </row>
    <row r="16" ht="11.25"/>
    <row r="17" ht="138.75" customHeight="1"/>
    <row r="18" ht="15.75">
      <c r="A18" s="26" t="s">
        <v>132</v>
      </c>
    </row>
    <row r="19" ht="11.25"/>
    <row r="20" spans="1:5" ht="11.25">
      <c r="A20" s="124" t="str">
        <f>CONCATENATE("Total receipts increased by ",DOLLAR(B11-C11,1)," billion, totaling ",DOLLAR(B11,1)," billion in ",B10,".  The graph below shows receipts by source.")</f>
        <v>Total receipts increased by $253.3 billion, totaling $2,406.7 billion in Fiscal 2006.  The graph below shows receipts by source.</v>
      </c>
      <c r="B20" s="124"/>
      <c r="C20" s="124"/>
      <c r="D20" s="124"/>
      <c r="E20" s="124"/>
    </row>
    <row r="21" ht="11.25"/>
    <row r="22" ht="277.5" customHeight="1"/>
    <row r="23" ht="11.25"/>
    <row r="24" spans="1:5" ht="11.25">
      <c r="A24" s="125" t="str">
        <f>CONCATENATE("The text below describes major changes in the amount of receipts by source category.  The table that follows shows the amount of receipts for ",B10," and ",RIGHT(C10,4)," by source category.  It also includes the amount and percentage change from ",C10,".")</f>
        <v>The text below describes major changes in the amount of receipts by source category.  The table that follows shows the amount of receipts for Fiscal 2006 and 2005 by source category.  It also includes the amount and percentage change from Fiscal 2005.</v>
      </c>
      <c r="B24" s="125"/>
      <c r="C24" s="125"/>
      <c r="D24" s="125"/>
      <c r="E24" s="125"/>
    </row>
    <row r="25" spans="1:4" ht="11.25">
      <c r="A25" s="38"/>
      <c r="B25" s="39"/>
      <c r="C25" s="39"/>
      <c r="D25" s="39"/>
    </row>
    <row r="26" spans="1:5" ht="11.25">
      <c r="A26" s="126" t="str">
        <f>CONCATENATE("•     ",MID(TRIM(A43),1,LEN(TRIM(A43))-1)," were ",DOLLAR(B43/1000,1)," billion in ",B$10,".","  This was an ",IF(B43&gt;C43,"increase of ","decrease of "),DOLLAR(D43/1000,1)," billion, or ",FIXED(E43,1)," percent.")</f>
        <v>•     Individual income taxes were $1,043.9 billion in Fiscal 2006.  This was an increase of $116.7 billion, or 12.6 percent.</v>
      </c>
      <c r="B26" s="126"/>
      <c r="C26" s="126"/>
      <c r="D26" s="126"/>
      <c r="E26" s="126"/>
    </row>
    <row r="27" spans="1:5" ht="11.25">
      <c r="A27" s="126" t="str">
        <f>CONCATENATE("•     ",MID(TRIM(A44),1,LEN(TRIM(A44))-1)," were ",DOLLAR(B44/1000,1)," billion in ",B$10,".","  This was an ",IF(B44&gt;C44,"increase of ","decrease of "),DOLLAR(D44/1000,1)," billion, or ",FIXED(E44,1)," percent.")</f>
        <v>•     Corporation income taxes were $353.9 billion in Fiscal 2006.  This was an increase of $75.6 billion, or 27.2 percent.</v>
      </c>
      <c r="B27" s="126"/>
      <c r="C27" s="126"/>
      <c r="D27" s="126"/>
      <c r="E27" s="126"/>
    </row>
    <row r="28" spans="1:5" ht="11.25">
      <c r="A28" s="126" t="str">
        <f>CONCATENATE("•     ",MID(TRIM(A51),1,LEN(TRIM(A51))-1)," were ",DOLLAR(B51/1000,1)," billion in ",B$10,".","  This was an ",IF(B51&gt;C51,"increase of ","decrease of "),DOLLAR(D51/1000,1)," billion, or ",FIXED(E51,1)," percent.")</f>
        <v>•     Social insurance and retirement receipts were $837.8 billion in Fiscal 2006.  This was an increase of $43.7 billion, or 5.5 percent.</v>
      </c>
      <c r="B28" s="126"/>
      <c r="C28" s="126"/>
      <c r="D28" s="126"/>
      <c r="E28" s="126"/>
    </row>
    <row r="29" spans="1:5" ht="11.25">
      <c r="A29" s="126" t="str">
        <f>CONCATENATE("     ─     ",MID(TRIM(A48),1,LEN(TRIM(A48))-1)," totaled ",DOLLAR(B48/1000,1)," billion, a change of ",DOLLAR(D48/1000,1)," billion, or ",FIXED(E48,1)," percent from the prior year.")</f>
        <v>     ─     Employment and general retirement totaled $790.0 billion, a change of $42.4 billion, or 5.7 percent from the prior year.</v>
      </c>
      <c r="B29" s="126"/>
      <c r="C29" s="126"/>
      <c r="D29" s="126"/>
      <c r="E29" s="126"/>
    </row>
    <row r="30" spans="1:5" ht="11.25">
      <c r="A30" s="126" t="str">
        <f>CONCATENATE("     ─     ",MID(TRIM(A49),1,LEN(TRIM(A49))-1)," receipts were ",DOLLAR(B49/1000,1)," billion in ",B$10,".","  Receipts ",IF(B49&gt;C49,"increased","decrease")," by ",DOLLAR(D49/1000,1)," billion from ",C$10,", which amounts to ",FIXED(E49,1)," percent.")</f>
        <v>     ─     Unemployment insurance receipts were $43.4 billion in Fiscal 2006.  Receipts increased by $1.4 billion from Fiscal 2005, which amounts to 3.4 percent.</v>
      </c>
      <c r="B30" s="126"/>
      <c r="C30" s="126"/>
      <c r="D30" s="126"/>
      <c r="E30" s="126"/>
    </row>
    <row r="31" spans="1:5" ht="11.25">
      <c r="A31" s="126" t="str">
        <f>CONCATENATE("     ─     ",MID(TRIM(A50),1,LEN(TRIM(A50))-1)," contributions totaled ",DOLLAR(B50/1000,1)," billion in ",B$10,", ",IF(B50&gt;C50,"an increase of ","a decrease of "),ABS(FIXED(E50,1))," percent from ",C$10,".")</f>
        <v>     ─     Other retirement contributions totaled $4.4 billion in Fiscal 2006, a decrease of 2.3 percent from Fiscal 2005.</v>
      </c>
      <c r="B31" s="126"/>
      <c r="C31" s="126"/>
      <c r="D31" s="126"/>
      <c r="E31" s="126"/>
    </row>
    <row r="32" spans="1:5" ht="11.25">
      <c r="A32" s="126" t="str">
        <f>CONCATENATE("•     ",MID(TRIM(A52),1,LEN(TRIM(A52))-1)," were ",DOLLAR(B52/1000,1)," billion in ",B$10,".","  This was an ",IF(B52&gt;C52,"increase of ","decrease of "),DOLLAR(D52/1000,1)," billion, or ",FIXED(E52,1)," percent.")</f>
        <v>•     Excise taxes were $74.0 billion in Fiscal 2006.  This was an increase of $0.9 billion, or 1.2 percent.</v>
      </c>
      <c r="B32" s="126"/>
      <c r="C32" s="126"/>
      <c r="D32" s="126"/>
      <c r="E32" s="126"/>
    </row>
    <row r="33" spans="1:5" ht="11.25">
      <c r="A33" s="126" t="str">
        <f>CONCATENATE("•     ",LEFT(A54,5)," receipts, including ",MID(TRIM(A55),1,LEN(TRIM(A55))-1),", ",MID(TRIM(A56),1,LEN(TRIM(A56))-1)," and ",MID(TRIM(A57),1,LEN(TRIM(A57))-1),IF(B58&gt;C58," increased from "," decreased from "),DOLLAR(C58/1000,1)," billion in ",C$10," to ",DOLLAR(B58/1000,1)," billion in ",B$10,".  The major components are shown below.")</f>
        <v>•     Other receipts, including Estate and gift taxes, Customs duties and Miscellaneous receipts increased from $80.6 billion in Fiscal 2005 to $97.1 billion in Fiscal 2006.  The major components are shown below.</v>
      </c>
      <c r="B33" s="126"/>
      <c r="C33" s="126"/>
      <c r="D33" s="126"/>
      <c r="E33" s="126"/>
    </row>
    <row r="34" spans="1:5" ht="11.25">
      <c r="A34" s="126" t="str">
        <f>CONCATENATE("     ─     ",MID(TRIM(A55),1,LEN(TRIM(A55))-1)," were ",DOLLAR(B55/1000,1)," billion, a ",DOLLAR(D55/1000,1)," billion ",IF(B55&gt;C55,"increase from ","decrease from "),C$10," to ",B$10,".")</f>
        <v>     ─     Estate and gift taxes were $27.9 billion, a $3.1 billion increase from Fiscal 2005 to Fiscal 2006.</v>
      </c>
      <c r="B34" s="126"/>
      <c r="C34" s="126"/>
      <c r="D34" s="126"/>
      <c r="E34" s="126"/>
    </row>
    <row r="35" spans="1:5" ht="11.25">
      <c r="A35" s="126" t="str">
        <f>CONCATENATE("     ─     ",MID(TRIM(A56),1,LEN(TRIM(A56))-1)," were ",DOLLAR(B56/1000,1)," billion, a ",DOLLAR(D56/1000,1)," billion ",IF(B56&gt;C56,"increase from ","decrease from "),C$10," to ",B$10,".")</f>
        <v>     ─     Customs duties were $24.8 billion, a $1.4 billion increase from Fiscal 2005 to Fiscal 2006.</v>
      </c>
      <c r="B35" s="126"/>
      <c r="C35" s="126"/>
      <c r="D35" s="126"/>
      <c r="E35" s="126"/>
    </row>
    <row r="36" spans="1:5" ht="11.25">
      <c r="A36" s="126" t="str">
        <f>CONCATENATE("     ─     ",MID(TRIM(A57),1,LEN(TRIM(A57))-1)," were ",DOLLAR(B57/1000,1)," billion, a ",DOLLAR(D57/1000,1)," billion ",IF(B57&gt;C57,"increase from ","decrease from "),C$10," to ",B$10,".")</f>
        <v>     ─     Miscellaneous receipts were $44.4 billion, a $11.9 billion increase from Fiscal 2005 to Fiscal 2006.</v>
      </c>
      <c r="B36" s="126"/>
      <c r="C36" s="126"/>
      <c r="D36" s="126"/>
      <c r="E36" s="126"/>
    </row>
    <row r="37" ht="156" customHeight="1"/>
    <row r="38" ht="15.75">
      <c r="A38" s="60" t="s">
        <v>134</v>
      </c>
    </row>
    <row r="39" ht="11.25">
      <c r="A39" s="40"/>
    </row>
    <row r="40" spans="1:5" ht="21.75" customHeight="1">
      <c r="A40" s="41" t="s">
        <v>135</v>
      </c>
      <c r="B40" s="42"/>
      <c r="C40" s="42"/>
      <c r="D40" s="42"/>
      <c r="E40" s="43"/>
    </row>
    <row r="41" spans="1:5" ht="21.75" customHeight="1">
      <c r="A41" s="40"/>
      <c r="B41" s="44" t="str">
        <f>B10</f>
        <v>Fiscal 2006</v>
      </c>
      <c r="C41" s="44" t="str">
        <f>C10</f>
        <v>Fiscal 2005</v>
      </c>
      <c r="D41" s="44" t="str">
        <f>CONCATENATE("Amount Change from ",RIGHT(C10,4))</f>
        <v>Amount Change from 2005</v>
      </c>
      <c r="E41" s="44" t="s">
        <v>131</v>
      </c>
    </row>
    <row r="42" ht="21.75" customHeight="1">
      <c r="A42" s="40" t="s">
        <v>136</v>
      </c>
    </row>
    <row r="43" spans="1:7" ht="21.75" customHeight="1">
      <c r="A43" s="40" t="s">
        <v>265</v>
      </c>
      <c r="B43" s="63">
        <v>1043907.76168137</v>
      </c>
      <c r="C43" s="63">
        <v>927222.07618009</v>
      </c>
      <c r="D43" s="63">
        <v>116685.6855012</v>
      </c>
      <c r="E43" s="45">
        <f>D43/C43*100</f>
        <v>12.584437806087859</v>
      </c>
      <c r="G43" s="30" t="str">
        <f>MID(TRIM(A43),1,LEN(TRIM(A43))-1)</f>
        <v>Individual income taxes</v>
      </c>
    </row>
    <row r="44" spans="1:7" ht="21.75" customHeight="1">
      <c r="A44" s="40" t="s">
        <v>266</v>
      </c>
      <c r="B44" s="63">
        <v>353915.0416628</v>
      </c>
      <c r="C44" s="63">
        <v>278281.17584071</v>
      </c>
      <c r="D44" s="63">
        <v>75633.865822</v>
      </c>
      <c r="E44" s="45">
        <f>D44/C44*100</f>
        <v>27.178937128429176</v>
      </c>
      <c r="G44" s="30" t="str">
        <f>MID(TRIM(A44),1,LEN(TRIM(A44))-1)</f>
        <v>Corporation income taxes</v>
      </c>
    </row>
    <row r="45" spans="1:5" ht="21.75" customHeight="1">
      <c r="A45" s="40" t="s">
        <v>267</v>
      </c>
      <c r="B45" s="63">
        <f>SUM(B43:B44)</f>
        <v>1397822.80334417</v>
      </c>
      <c r="C45" s="63">
        <f>SUM(C43:C44)</f>
        <v>1205503.2520208</v>
      </c>
      <c r="D45" s="63">
        <f>SUM(D43:D44)</f>
        <v>192319.5513232</v>
      </c>
      <c r="E45" s="45">
        <f>D45/C45*100</f>
        <v>15.953465990308391</v>
      </c>
    </row>
    <row r="46" spans="1:5" ht="21.75" customHeight="1">
      <c r="A46" s="40"/>
      <c r="B46" s="63"/>
      <c r="C46" s="63"/>
      <c r="D46" s="63"/>
      <c r="E46" s="45"/>
    </row>
    <row r="47" spans="1:5" ht="21.75" customHeight="1">
      <c r="A47" s="40" t="s">
        <v>140</v>
      </c>
      <c r="B47" s="63"/>
      <c r="C47" s="63"/>
      <c r="D47" s="63"/>
      <c r="E47" s="45"/>
    </row>
    <row r="48" spans="1:5" ht="21.75" customHeight="1">
      <c r="A48" s="40" t="s">
        <v>287</v>
      </c>
      <c r="B48" s="63">
        <v>790041.54251497</v>
      </c>
      <c r="C48" s="63">
        <v>747662.59202051</v>
      </c>
      <c r="D48" s="63">
        <v>42378.9504944</v>
      </c>
      <c r="E48" s="45">
        <f>D48/C48*100</f>
        <v>5.668191901894358</v>
      </c>
    </row>
    <row r="49" spans="1:5" ht="21.75" customHeight="1">
      <c r="A49" s="40" t="s">
        <v>288</v>
      </c>
      <c r="B49" s="63">
        <v>43419.94820702</v>
      </c>
      <c r="C49" s="63">
        <v>42001.2810354</v>
      </c>
      <c r="D49" s="63">
        <v>1418.6671716</v>
      </c>
      <c r="E49" s="45">
        <f>D49/C49*100</f>
        <v>3.3776759580363818</v>
      </c>
    </row>
    <row r="50" spans="1:5" ht="21.75" customHeight="1">
      <c r="A50" s="40" t="s">
        <v>289</v>
      </c>
      <c r="B50" s="63">
        <v>4358.35271457</v>
      </c>
      <c r="C50" s="63">
        <v>4459.51952035</v>
      </c>
      <c r="D50" s="63">
        <v>-101.1668057</v>
      </c>
      <c r="E50" s="45">
        <f>D50/C50*100</f>
        <v>-2.2685584229051665</v>
      </c>
    </row>
    <row r="51" spans="1:7" ht="21.75" customHeight="1">
      <c r="A51" s="40" t="s">
        <v>290</v>
      </c>
      <c r="B51" s="63">
        <f>SUM(B48:B50)</f>
        <v>837819.8434365599</v>
      </c>
      <c r="C51" s="63">
        <f>SUM(C48:C50)</f>
        <v>794123.39257626</v>
      </c>
      <c r="D51" s="63">
        <f>SUM(D48:D50)</f>
        <v>43696.4508603</v>
      </c>
      <c r="E51" s="45">
        <f>D51/C51*100</f>
        <v>5.5024762233161155</v>
      </c>
      <c r="G51" s="30" t="str">
        <f>MID(TRIM(A51),1,LEN(TRIM(A51))-1)</f>
        <v>Social insurance and retirement receipts</v>
      </c>
    </row>
    <row r="52" spans="1:7" ht="21.75" customHeight="1">
      <c r="A52" s="40" t="s">
        <v>291</v>
      </c>
      <c r="B52" s="63">
        <v>73961.59259175</v>
      </c>
      <c r="C52" s="63">
        <v>73092.82306641</v>
      </c>
      <c r="D52" s="63">
        <v>868.7695253</v>
      </c>
      <c r="E52" s="45">
        <f>D52/C52*100</f>
        <v>1.1885838976429486</v>
      </c>
      <c r="G52" s="30" t="str">
        <f>MID(TRIM(A52),1,LEN(TRIM(A52))-1)</f>
        <v>Excise taxes</v>
      </c>
    </row>
    <row r="53" spans="1:5" ht="21.75" customHeight="1">
      <c r="A53" s="40"/>
      <c r="B53" s="63"/>
      <c r="C53" s="63"/>
      <c r="D53" s="63"/>
      <c r="E53" s="45"/>
    </row>
    <row r="54" spans="1:5" ht="21.75" customHeight="1">
      <c r="A54" s="40" t="s">
        <v>137</v>
      </c>
      <c r="B54" s="63"/>
      <c r="C54" s="63"/>
      <c r="D54" s="63"/>
      <c r="E54" s="45"/>
    </row>
    <row r="55" spans="1:5" ht="21.75" customHeight="1">
      <c r="A55" s="40" t="s">
        <v>292</v>
      </c>
      <c r="B55" s="63">
        <v>27876.88863365</v>
      </c>
      <c r="C55" s="63">
        <v>24764.44637763</v>
      </c>
      <c r="D55" s="63">
        <v>3112.442256</v>
      </c>
      <c r="E55" s="45">
        <f>D55/C55*100</f>
        <v>12.568188315372572</v>
      </c>
    </row>
    <row r="56" spans="1:5" ht="21.75" customHeight="1">
      <c r="A56" s="40" t="s">
        <v>293</v>
      </c>
      <c r="B56" s="63">
        <v>24809.78318016</v>
      </c>
      <c r="C56" s="63">
        <v>23378.48548447</v>
      </c>
      <c r="D56" s="63">
        <v>1431.2976956</v>
      </c>
      <c r="E56" s="45">
        <f>D56/C56*100</f>
        <v>6.122285793708883</v>
      </c>
    </row>
    <row r="57" spans="1:5" ht="21.75" customHeight="1">
      <c r="A57" s="40" t="s">
        <v>294</v>
      </c>
      <c r="B57" s="63">
        <v>44384.41207439</v>
      </c>
      <c r="C57" s="63">
        <v>32487.13826151</v>
      </c>
      <c r="D57" s="63">
        <v>11897.2738128</v>
      </c>
      <c r="E57" s="45">
        <f>D57/C57*100</f>
        <v>36.62148914758556</v>
      </c>
    </row>
    <row r="58" spans="1:7" ht="21.75" customHeight="1">
      <c r="A58" s="40" t="s">
        <v>295</v>
      </c>
      <c r="B58" s="63">
        <f>SUM(B55:B57)</f>
        <v>97071.0838882</v>
      </c>
      <c r="C58" s="63">
        <f>SUM(C55:C57)</f>
        <v>80630.07012361</v>
      </c>
      <c r="D58" s="63">
        <f>SUM(D55:D57)</f>
        <v>16441.0137644</v>
      </c>
      <c r="E58" s="45">
        <f>D58/C58*100</f>
        <v>20.39067278398132</v>
      </c>
      <c r="G58" s="30" t="str">
        <f>MID(TRIM(A58),1,LEN(TRIM(A58))-1)</f>
        <v>Total other</v>
      </c>
    </row>
    <row r="59" spans="1:5" ht="21.75" customHeight="1" thickBot="1">
      <c r="A59" s="40" t="s">
        <v>296</v>
      </c>
      <c r="B59" s="64">
        <f>B45+B51+B52+B58</f>
        <v>2406675.3232606803</v>
      </c>
      <c r="C59" s="64">
        <f>C45+C51+C52+C58</f>
        <v>2153349.53778708</v>
      </c>
      <c r="D59" s="64">
        <f>D45+D51+D52+D58</f>
        <v>253325.7854732</v>
      </c>
      <c r="E59" s="46">
        <f>D59/C59*100</f>
        <v>11.764266833035098</v>
      </c>
    </row>
    <row r="60" spans="1:5" ht="21.75" customHeight="1" thickTop="1">
      <c r="A60" s="41"/>
      <c r="B60" s="42"/>
      <c r="C60" s="42"/>
      <c r="D60" s="42"/>
      <c r="E60" s="43"/>
    </row>
    <row r="61" ht="21.75" customHeight="1">
      <c r="A61" s="40"/>
    </row>
    <row r="62" ht="21.75" customHeight="1">
      <c r="A62" s="40" t="s">
        <v>138</v>
      </c>
    </row>
    <row r="63" ht="21.75" customHeight="1">
      <c r="A63" s="40" t="s">
        <v>139</v>
      </c>
    </row>
    <row r="64" ht="11.25"/>
    <row r="65" ht="99" customHeight="1"/>
    <row r="66" spans="1:11" ht="15.75">
      <c r="A66" s="26" t="s">
        <v>228</v>
      </c>
      <c r="B66" s="47"/>
      <c r="C66" s="47"/>
      <c r="J66" s="48"/>
      <c r="K66" s="48"/>
    </row>
    <row r="67" spans="10:11" ht="11.25">
      <c r="J67" s="48"/>
      <c r="K67" s="48"/>
    </row>
    <row r="68" spans="1:11" ht="11.25">
      <c r="A68" s="124" t="str">
        <f>CONCATENATE("Outlays occur when the Government pays its obligations whether with cash, check or electronic funds transfer.  Total outlays were ",DOLLAR(B116/1000,1)," billion in ",B$10,", ",IF(B116&gt;C116,"an increase of ","a decrease of "),DOLLAR(D116/1000,1)," billion or ",FIXED(E116,1)," percent ",IF(B116&gt;C116,"over ","under "),"the amount from ",C$10,".  The text below shows how outlays were divided in ",B$10,".  These seven largest categories of outlays are detailed below and correspond ","directly to the Government's functional classification system.")</f>
        <v>Outlays occur when the Government pays its obligations whether with cash, check or electronic funds transfer.  Total outlays were $2,654.9 billion in Fiscal 2006, an increase of $183.2 billion or 7.4 percent over the amount from Fiscal 2005.  The text below shows how outlays were divided in Fiscal 2006.  These seven largest categories of outlays are detailed below and correspond directly to the Government's functional classification system.</v>
      </c>
      <c r="B68" s="124"/>
      <c r="C68" s="124"/>
      <c r="D68" s="124"/>
      <c r="E68" s="124"/>
      <c r="F68" s="49"/>
      <c r="J68" s="48"/>
      <c r="K68" s="48"/>
    </row>
    <row r="69" spans="2:11" ht="11.25">
      <c r="B69" s="29"/>
      <c r="C69" s="29"/>
      <c r="D69" s="29"/>
      <c r="F69" s="49"/>
      <c r="J69" s="48"/>
      <c r="K69" s="48"/>
    </row>
    <row r="70" spans="1:11" ht="11.25">
      <c r="A70" s="124" t="s">
        <v>229</v>
      </c>
      <c r="B70" s="124"/>
      <c r="C70" s="124"/>
      <c r="D70" s="124"/>
      <c r="E70" s="124"/>
      <c r="J70" s="48"/>
      <c r="K70" s="48"/>
    </row>
    <row r="71" spans="10:11" ht="11.25">
      <c r="J71" s="48"/>
      <c r="K71" s="48"/>
    </row>
    <row r="72" spans="10:11" ht="187.5" customHeight="1">
      <c r="J72" s="48"/>
      <c r="K72" s="48"/>
    </row>
    <row r="73" spans="10:11" ht="11.25">
      <c r="J73" s="48"/>
      <c r="K73" s="48"/>
    </row>
    <row r="74" spans="10:11" ht="11.25">
      <c r="J74" s="48"/>
      <c r="K74" s="48"/>
    </row>
    <row r="75" spans="10:11" ht="11.25">
      <c r="J75" s="48"/>
      <c r="K75" s="48"/>
    </row>
    <row r="76" spans="1:11" ht="11.25">
      <c r="A76" s="124" t="str">
        <f>CONCATENATE("The table that follows shows ",B$10," and ",RIGHT(C$10,4)," outlays for each functional classification.  It also shows the amount and percentage change in outlay levels between these 2 fiscal years.  Changes in outlays for the largest functional classifications are discussed briefly below.")</f>
        <v>The table that follows shows Fiscal 2006 and 2005 outlays for each functional classification.  It also shows the amount and percentage change in outlay levels between these 2 fiscal years.  Changes in outlays for the largest functional classifications are discussed briefly below.</v>
      </c>
      <c r="B76" s="124"/>
      <c r="C76" s="124"/>
      <c r="D76" s="124"/>
      <c r="E76" s="124"/>
      <c r="J76" s="48"/>
      <c r="K76" s="48"/>
    </row>
    <row r="77" spans="1:11" ht="11.25">
      <c r="A77" s="127"/>
      <c r="B77" s="124"/>
      <c r="C77" s="124"/>
      <c r="D77" s="124"/>
      <c r="E77" s="124"/>
      <c r="J77" s="48"/>
      <c r="K77" s="48"/>
    </row>
    <row r="78" spans="1:11" ht="11.25">
      <c r="A78" s="126" t="str">
        <f>CONCATENATE("•     National defense - This function includes those activities directly related to the defense and security of the United States.  This amount encompasses ","Government spending for conventional forces, strategic forces, atomic energy defense activities and other defense related activities.  National defense outlays for ",B$10,IF(B97&gt;C97," increased"," decreased")," by ",DOLLAR(D97/1000,1)," billion, to ",DOLLAR(B97/1000,1)," billion.")</f>
        <v>•     National defense - This function includes those activities directly related to the defense and security of the United States.  This amount encompasses Government spending for conventional forces, strategic forces, atomic energy defense activities and other defense related activities.  National defense outlays for Fiscal 2006 increased by $25.7 billion, to $528.8 billion.</v>
      </c>
      <c r="B78" s="126"/>
      <c r="C78" s="126"/>
      <c r="D78" s="126"/>
      <c r="E78" s="126"/>
      <c r="J78" s="48"/>
      <c r="K78" s="48"/>
    </row>
    <row r="79" spans="1:11" ht="3.75" customHeight="1">
      <c r="A79" s="128"/>
      <c r="B79" s="128"/>
      <c r="C79" s="128"/>
      <c r="D79" s="128"/>
      <c r="E79" s="128"/>
      <c r="J79" s="48"/>
      <c r="K79" s="48"/>
    </row>
    <row r="80" spans="1:11" ht="11.25">
      <c r="A80" s="126" t="str">
        <f>CONCATENATE("•     Education, training, employment and social services - These programs assist citizens in developing and ","learning skills to expand their potential opportunities and job placement possibilities.  ","Outlays for this function were ",DOLLAR(B106/1000,1)," billion for ",B$10,IF(B106&gt;C106,", an increase of ",", a decrease of "),FIXED(E106,1)," percent or ",DOLLAR(D106/1000,1)," billion from ",C$10," outlays.")</f>
        <v>•     Education, training, employment and social services - These programs assist citizens in developing and learning skills to expand their potential opportunities and job placement possibilities.  Outlays for this function were $116.5 billion for Fiscal 2006, an increase of 21.5 percent or $20.6 billion from Fiscal 2005 outlays.</v>
      </c>
      <c r="B80" s="126"/>
      <c r="C80" s="126"/>
      <c r="D80" s="126"/>
      <c r="E80" s="126"/>
      <c r="J80" s="48"/>
      <c r="K80" s="48"/>
    </row>
    <row r="81" spans="1:11" ht="3.75" customHeight="1">
      <c r="A81" s="128"/>
      <c r="B81" s="128"/>
      <c r="C81" s="128"/>
      <c r="D81" s="128"/>
      <c r="E81" s="128"/>
      <c r="J81" s="48"/>
      <c r="K81" s="48"/>
    </row>
    <row r="82" spans="1:11" ht="11.25">
      <c r="A82" s="126" t="str">
        <f>CONCATENATE("•     Health - The Federal Government helps meet the nation's health care needs by financing and ","providing health care services, aiding disease prevention, and supporting ","research and training.  Outlays for this function were ",DOLLAR(B107/1000,1)," billion in ",B$10,".  This represents ",IF(B107&gt;C107,"an increase of ","a decrease of "),DOLLAR(D107/1000,1)," billion ",IF(B107&gt;C107,"over","under")," the prior fiscal year.")</f>
        <v>•     Health - The Federal Government helps meet the nation's health care needs by financing and providing health care services, aiding disease prevention, and supporting research and training.  Outlays for this function were $252.6 billion in Fiscal 2006.  This represents an increase of $2.2 billion over the prior fiscal year.</v>
      </c>
      <c r="B82" s="126"/>
      <c r="C82" s="126"/>
      <c r="D82" s="126"/>
      <c r="E82" s="126"/>
      <c r="J82" s="48"/>
      <c r="K82" s="48"/>
    </row>
    <row r="83" spans="1:11" ht="3.75" customHeight="1">
      <c r="A83" s="128"/>
      <c r="B83" s="128"/>
      <c r="C83" s="128"/>
      <c r="D83" s="128"/>
      <c r="E83" s="128"/>
      <c r="J83" s="48"/>
      <c r="K83" s="48"/>
    </row>
    <row r="84" spans="1:11" ht="11.25">
      <c r="A84" s="126" t="str">
        <f>CONCATENATE("•     Medicare - Through Medicare, the Federal Government contributes to the ","health and well being of aged and disabled Americans.  Outlays for this function were ",DOLLAR(B108/1000,1)," billion in ",B$10,".  That is ",IF(B108&gt;C108,"an increase of ","a decrease of "),FIXED(E108,1)," percent or ",DOLLAR(D108/1000,1)," billion ",IF(B108&gt;C108,"over ","under "),C$10," outlays.")</f>
        <v>•     Medicare - Through Medicare, the Federal Government contributes to the health and well being of aged and disabled Americans.  Outlays for this function were $329.9 billion in Fiscal 2006.  That is an increase of 10.5 percent or $31.2 billion over Fiscal 2005 outlays.</v>
      </c>
      <c r="B84" s="126"/>
      <c r="C84" s="126"/>
      <c r="D84" s="126"/>
      <c r="E84" s="126"/>
      <c r="J84" s="48"/>
      <c r="K84" s="48"/>
    </row>
    <row r="85" spans="1:11" ht="3.75" customHeight="1">
      <c r="A85" s="128"/>
      <c r="B85" s="128"/>
      <c r="C85" s="128"/>
      <c r="D85" s="128"/>
      <c r="E85" s="128"/>
      <c r="J85" s="48"/>
      <c r="K85" s="48"/>
    </row>
    <row r="86" spans="1:11" ht="11.25">
      <c r="A86" s="126" t="str">
        <f>CONCATENATE("•     Income Security - Income security benefits are paid to the aged, the disabled, and the unemployed and low-income families.  ","Included within this classification are programs such as general retirement and disability, ","public assistance and unemployment compensation.  Outlays for these benefits were ",DOLLAR(B109/1000,1)," billion in ",B$10,IF(B109&gt;C109,", an increase of ",", a decrease of "),FIXED(E109,1)," percent or ",DOLLAR(D109/1000,1)," billion ",IF(B109&gt;C109,"over","under")," the ",C$10," level.")</f>
        <v>•     Income Security - Income security benefits are paid to the aged, the disabled, and the unemployed and low-income families.  Included within this classification are programs such as general retirement and disability, public assistance and unemployment compensation.  Outlays for these benefits were $353.7 billion in Fiscal 2006, an increase of 2.0 percent or $6.9 billion over the Fiscal 2005 level.</v>
      </c>
      <c r="B86" s="126"/>
      <c r="C86" s="126"/>
      <c r="D86" s="126"/>
      <c r="E86" s="126"/>
      <c r="J86" s="48"/>
      <c r="K86" s="48"/>
    </row>
    <row r="87" spans="1:11" ht="3.75" customHeight="1">
      <c r="A87" s="128"/>
      <c r="B87" s="128"/>
      <c r="C87" s="128"/>
      <c r="D87" s="128"/>
      <c r="E87" s="128"/>
      <c r="J87" s="48"/>
      <c r="K87" s="48"/>
    </row>
    <row r="88" spans="1:11" ht="11.25">
      <c r="A88" s="126" t="str">
        <f>CONCATENATE("•     Social Security - Through social security, the Federal Government contributes to the income ","security of aged and disabled Americans.  This function's outlays were ",DOLLAR(B110/1000,1),"  billion for ",B$10,".  That represents ",IF(B110&gt;C110,"an increase of ","a decrease of "),FIXED(E110,1)," percent or ",DOLLAR(D110/1000,1),IF(B110&gt;C110," billion over "," billion under "),C$10," outlays.")</f>
        <v>•     Social Security - Through social security, the Federal Government contributes to the income security of aged and disabled Americans.  This function's outlays were $548.6  billion for Fiscal 2006.  That represents an increase of 4.8 percent or $25.2 billion over Fiscal 2005 outlays.</v>
      </c>
      <c r="B88" s="126"/>
      <c r="C88" s="126"/>
      <c r="D88" s="126"/>
      <c r="E88" s="126"/>
      <c r="J88" s="48"/>
      <c r="K88" s="48"/>
    </row>
    <row r="89" spans="1:11" ht="3.75" customHeight="1">
      <c r="A89" s="128"/>
      <c r="B89" s="128"/>
      <c r="C89" s="128"/>
      <c r="D89" s="128"/>
      <c r="E89" s="128"/>
      <c r="J89" s="48"/>
      <c r="K89" s="48"/>
    </row>
    <row r="90" spans="1:11" ht="11.25">
      <c r="A90" s="126" t="str">
        <f>CONCATENATE("•     Interest - This function includes interest paid by the Federal Government offset by interest collections from the public and ","interest received by Government trust funds.  Net interest outlays are very ","sensitive to both interest rates and the amount of debt outstanding.  Net interest outlays ",IF(B114&gt;C114,"increased in ","decreased in "),B$10," to ",DOLLAR(B114/1000,1)," billion.  This is a 23.2 percent increase from the prior fiscal year.")</f>
        <v>•     Interest - This function includes interest paid by the Federal Government offset by interest collections from the public and interest received by Government trust funds.  Net interest outlays are very sensitive to both interest rates and the amount of debt outstanding.  Net interest outlays increased in Fiscal 2006 to $226.6 billion.  This is a 23.2 percent increase from the prior fiscal year.</v>
      </c>
      <c r="B90" s="126"/>
      <c r="C90" s="126"/>
      <c r="D90" s="126"/>
      <c r="E90" s="126"/>
      <c r="J90" s="48"/>
      <c r="K90" s="48"/>
    </row>
    <row r="91" spans="10:11" ht="11.25">
      <c r="J91" s="48"/>
      <c r="K91" s="48"/>
    </row>
    <row r="92" spans="10:11" ht="22.5" customHeight="1">
      <c r="J92" s="48"/>
      <c r="K92" s="48"/>
    </row>
    <row r="93" spans="1:11" ht="15.75">
      <c r="A93" s="26" t="s">
        <v>228</v>
      </c>
      <c r="B93" s="47"/>
      <c r="C93" s="47"/>
      <c r="J93" s="48"/>
      <c r="K93" s="48"/>
    </row>
    <row r="94" spans="6:7" ht="11.25">
      <c r="F94" s="48"/>
      <c r="G94" s="48"/>
    </row>
    <row r="95" spans="1:7" ht="21.75" customHeight="1" thickBot="1">
      <c r="A95" s="50" t="s">
        <v>135</v>
      </c>
      <c r="B95" s="51"/>
      <c r="C95" s="51"/>
      <c r="D95" s="51"/>
      <c r="E95" s="50"/>
      <c r="F95" s="48"/>
      <c r="G95" s="48"/>
    </row>
    <row r="96" spans="2:7" ht="21.75" customHeight="1">
      <c r="B96" s="52" t="str">
        <f>B10</f>
        <v>Fiscal 2006</v>
      </c>
      <c r="C96" s="52" t="str">
        <f>C10</f>
        <v>Fiscal 2005</v>
      </c>
      <c r="D96" s="44" t="str">
        <f>CONCATENATE("Amount Change from ",RIGHT(C10,4))</f>
        <v>Amount Change from 2005</v>
      </c>
      <c r="E96" s="52" t="s">
        <v>131</v>
      </c>
      <c r="F96" s="48"/>
      <c r="G96" s="48"/>
    </row>
    <row r="97" spans="1:9" ht="21.75" customHeight="1">
      <c r="A97" s="29" t="s">
        <v>264</v>
      </c>
      <c r="B97" s="65">
        <v>528811.05143994</v>
      </c>
      <c r="C97" s="63">
        <v>503155.16195725</v>
      </c>
      <c r="D97" s="63">
        <v>25655.8894826</v>
      </c>
      <c r="E97" s="45">
        <f aca="true" t="shared" si="0" ref="E97:E116">D97/C97*100</f>
        <v>5.0990015451296955</v>
      </c>
      <c r="F97" s="48"/>
      <c r="G97" s="48"/>
      <c r="H97" s="30">
        <f>IF(G97="O",B97,"")</f>
      </c>
      <c r="I97" s="30" t="str">
        <f>MID(TRIM(A97),1,LEN(TRIM(A97))-1)</f>
        <v>National defense</v>
      </c>
    </row>
    <row r="98" spans="1:8" ht="21.75" customHeight="1">
      <c r="A98" s="29" t="s">
        <v>263</v>
      </c>
      <c r="B98" s="65">
        <v>29491.49429264</v>
      </c>
      <c r="C98" s="63">
        <v>34329.62763266</v>
      </c>
      <c r="D98" s="63">
        <v>-4838.13334</v>
      </c>
      <c r="E98" s="45">
        <f t="shared" si="0"/>
        <v>-14.093171623560433</v>
      </c>
      <c r="F98" s="48"/>
      <c r="G98" s="48" t="s">
        <v>232</v>
      </c>
      <c r="H98" s="30">
        <f aca="true" t="shared" si="1" ref="H98:H115">IF(G98="O",B98,"")</f>
        <v>29491.49429264</v>
      </c>
    </row>
    <row r="99" spans="1:8" ht="21.75" customHeight="1">
      <c r="A99" s="29" t="s">
        <v>262</v>
      </c>
      <c r="B99" s="65">
        <v>20218.27737742</v>
      </c>
      <c r="C99" s="63">
        <v>20467.82511598</v>
      </c>
      <c r="D99" s="63">
        <v>-249.5477385</v>
      </c>
      <c r="E99" s="45">
        <f t="shared" si="0"/>
        <v>-1.2192196146192822</v>
      </c>
      <c r="F99" s="48"/>
      <c r="G99" s="48" t="s">
        <v>232</v>
      </c>
      <c r="H99" s="30">
        <f t="shared" si="1"/>
        <v>20218.27737742</v>
      </c>
    </row>
    <row r="100" spans="1:8" ht="21.75" customHeight="1">
      <c r="A100" s="29" t="s">
        <v>261</v>
      </c>
      <c r="B100" s="65">
        <v>755.45737896</v>
      </c>
      <c r="C100" s="63">
        <v>405.63118546</v>
      </c>
      <c r="D100" s="63">
        <v>349.8261935</v>
      </c>
      <c r="E100" s="45">
        <f t="shared" si="0"/>
        <v>86.2424305723153</v>
      </c>
      <c r="F100" s="48"/>
      <c r="G100" s="48" t="s">
        <v>232</v>
      </c>
      <c r="H100" s="30">
        <f t="shared" si="1"/>
        <v>755.45737896</v>
      </c>
    </row>
    <row r="101" spans="1:8" ht="21.75" customHeight="1">
      <c r="A101" s="29" t="s">
        <v>260</v>
      </c>
      <c r="B101" s="65">
        <v>33062.35863591</v>
      </c>
      <c r="C101" s="63">
        <v>28174.02183784</v>
      </c>
      <c r="D101" s="63">
        <v>4888.336798</v>
      </c>
      <c r="E101" s="45">
        <f t="shared" si="0"/>
        <v>17.350511141560084</v>
      </c>
      <c r="F101" s="48"/>
      <c r="G101" s="48" t="s">
        <v>232</v>
      </c>
      <c r="H101" s="30">
        <f t="shared" si="1"/>
        <v>33062.35863591</v>
      </c>
    </row>
    <row r="102" spans="1:8" ht="21.75" customHeight="1">
      <c r="A102" s="29" t="s">
        <v>259</v>
      </c>
      <c r="B102" s="65">
        <v>27906.67571285</v>
      </c>
      <c r="C102" s="63">
        <v>28421.48900832</v>
      </c>
      <c r="D102" s="63">
        <v>-514.8132954</v>
      </c>
      <c r="E102" s="45">
        <f t="shared" si="0"/>
        <v>-1.8113523019476405</v>
      </c>
      <c r="F102" s="48"/>
      <c r="G102" s="48" t="s">
        <v>232</v>
      </c>
      <c r="H102" s="30">
        <f t="shared" si="1"/>
        <v>27906.67571285</v>
      </c>
    </row>
    <row r="103" spans="1:8" ht="21.75" customHeight="1">
      <c r="A103" s="29" t="s">
        <v>258</v>
      </c>
      <c r="B103" s="65">
        <v>6085.19569061</v>
      </c>
      <c r="C103" s="63">
        <v>7460.1739737</v>
      </c>
      <c r="D103" s="63">
        <v>-1374.978283</v>
      </c>
      <c r="E103" s="45">
        <f t="shared" si="0"/>
        <v>-18.4309144511553</v>
      </c>
      <c r="F103" s="48"/>
      <c r="G103" s="48" t="s">
        <v>232</v>
      </c>
      <c r="H103" s="30">
        <f t="shared" si="1"/>
        <v>6085.19569061</v>
      </c>
    </row>
    <row r="104" spans="1:8" ht="21.75" customHeight="1">
      <c r="A104" s="29" t="s">
        <v>257</v>
      </c>
      <c r="B104" s="65">
        <v>70801.36820333</v>
      </c>
      <c r="C104" s="63">
        <v>68101.61480535</v>
      </c>
      <c r="D104" s="63">
        <v>2699.7533979</v>
      </c>
      <c r="E104" s="45">
        <f t="shared" si="0"/>
        <v>3.9643015890541116</v>
      </c>
      <c r="F104" s="48"/>
      <c r="G104" s="48" t="s">
        <v>232</v>
      </c>
      <c r="H104" s="30">
        <f t="shared" si="1"/>
        <v>70801.36820333</v>
      </c>
    </row>
    <row r="105" spans="1:8" ht="21.75" customHeight="1">
      <c r="A105" s="29" t="s">
        <v>256</v>
      </c>
      <c r="B105" s="65">
        <v>53925.39647617</v>
      </c>
      <c r="C105" s="63">
        <v>25268.43743252</v>
      </c>
      <c r="D105" s="63">
        <v>28656.9590436</v>
      </c>
      <c r="E105" s="45">
        <f t="shared" si="0"/>
        <v>113.4100955792345</v>
      </c>
      <c r="F105" s="48"/>
      <c r="G105" s="48" t="s">
        <v>232</v>
      </c>
      <c r="H105" s="30">
        <f t="shared" si="1"/>
        <v>53925.39647617</v>
      </c>
    </row>
    <row r="106" spans="1:9" ht="21.75" customHeight="1">
      <c r="A106" s="29" t="s">
        <v>255</v>
      </c>
      <c r="B106" s="65">
        <v>116471.71552496</v>
      </c>
      <c r="C106" s="63">
        <v>95888.59499851</v>
      </c>
      <c r="D106" s="63">
        <v>20583.1205264</v>
      </c>
      <c r="E106" s="45">
        <f t="shared" si="0"/>
        <v>21.465660777196533</v>
      </c>
      <c r="F106" s="48"/>
      <c r="G106" s="48"/>
      <c r="H106" s="30">
        <f t="shared" si="1"/>
      </c>
      <c r="I106" s="30" t="str">
        <f>MID(TRIM(A106),1,LEN(TRIM(A106))-1)</f>
        <v>Education, training, employment and social services</v>
      </c>
    </row>
    <row r="107" spans="1:9" ht="21.75" customHeight="1">
      <c r="A107" s="29" t="s">
        <v>254</v>
      </c>
      <c r="B107" s="65">
        <v>252608.69016628</v>
      </c>
      <c r="C107" s="63">
        <v>250419.82426576</v>
      </c>
      <c r="D107" s="63">
        <v>2188.8659005</v>
      </c>
      <c r="E107" s="45">
        <f t="shared" si="0"/>
        <v>0.8740785227039569</v>
      </c>
      <c r="F107" s="48"/>
      <c r="G107" s="48"/>
      <c r="H107" s="30">
        <f t="shared" si="1"/>
      </c>
      <c r="I107" s="30" t="str">
        <f>MID(TRIM(A107),1,LEN(TRIM(A107))-1)</f>
        <v>Health</v>
      </c>
    </row>
    <row r="108" spans="1:9" ht="21.75" customHeight="1">
      <c r="A108" s="29" t="s">
        <v>253</v>
      </c>
      <c r="B108" s="65">
        <v>329867.44256635</v>
      </c>
      <c r="C108" s="63">
        <v>298638.45619593</v>
      </c>
      <c r="D108" s="63">
        <v>31228.9863704</v>
      </c>
      <c r="E108" s="45">
        <f t="shared" si="0"/>
        <v>10.457121553666003</v>
      </c>
      <c r="F108" s="48"/>
      <c r="G108" s="48"/>
      <c r="H108" s="30">
        <f t="shared" si="1"/>
      </c>
      <c r="I108" s="30" t="str">
        <f>MID(TRIM(A108),1,LEN(TRIM(A108))-1)</f>
        <v>Medicare</v>
      </c>
    </row>
    <row r="109" spans="1:9" ht="21.75" customHeight="1">
      <c r="A109" s="29" t="s">
        <v>252</v>
      </c>
      <c r="B109" s="65">
        <v>353701.49359941</v>
      </c>
      <c r="C109" s="63">
        <v>346784.70833875</v>
      </c>
      <c r="D109" s="63">
        <v>6916.7852606</v>
      </c>
      <c r="E109" s="45">
        <f t="shared" si="0"/>
        <v>1.994547364482828</v>
      </c>
      <c r="F109" s="48"/>
      <c r="G109" s="48"/>
      <c r="H109" s="30">
        <f t="shared" si="1"/>
      </c>
      <c r="I109" s="30" t="str">
        <f>MID(TRIM(A109),1,LEN(TRIM(A109))-1)</f>
        <v>Income security</v>
      </c>
    </row>
    <row r="110" spans="1:9" ht="21.75" customHeight="1">
      <c r="A110" s="29" t="s">
        <v>251</v>
      </c>
      <c r="B110" s="65">
        <v>548572.59886756</v>
      </c>
      <c r="C110" s="63">
        <v>523332.50288359</v>
      </c>
      <c r="D110" s="63">
        <v>25240.0959839</v>
      </c>
      <c r="E110" s="45">
        <f t="shared" si="0"/>
        <v>4.822955930469773</v>
      </c>
      <c r="F110" s="48"/>
      <c r="G110" s="48"/>
      <c r="H110" s="30">
        <f t="shared" si="1"/>
      </c>
      <c r="I110" s="30" t="str">
        <f>MID(TRIM(A110),1,LEN(TRIM(A110))-1)</f>
        <v>Social security</v>
      </c>
    </row>
    <row r="111" spans="1:8" ht="21.75" customHeight="1">
      <c r="A111" s="29" t="s">
        <v>250</v>
      </c>
      <c r="B111" s="65">
        <v>69842.99647141</v>
      </c>
      <c r="C111" s="63">
        <v>70150.43297117</v>
      </c>
      <c r="D111" s="63">
        <v>-307.4364997</v>
      </c>
      <c r="E111" s="45">
        <f t="shared" si="0"/>
        <v>-0.43825317489679416</v>
      </c>
      <c r="F111" s="48"/>
      <c r="G111" s="48" t="s">
        <v>232</v>
      </c>
      <c r="H111" s="30">
        <f t="shared" si="1"/>
        <v>69842.99647141</v>
      </c>
    </row>
    <row r="112" spans="1:8" ht="21.75" customHeight="1">
      <c r="A112" s="29" t="s">
        <v>249</v>
      </c>
      <c r="B112" s="65">
        <v>35502.70727848</v>
      </c>
      <c r="C112" s="63">
        <v>34507.83790048</v>
      </c>
      <c r="D112" s="63">
        <v>994.869378</v>
      </c>
      <c r="E112" s="45">
        <f t="shared" si="0"/>
        <v>2.8830243751265607</v>
      </c>
      <c r="F112" s="48"/>
      <c r="G112" s="48" t="s">
        <v>232</v>
      </c>
      <c r="H112" s="30">
        <f t="shared" si="1"/>
        <v>35502.70727848</v>
      </c>
    </row>
    <row r="113" spans="1:8" ht="21.75" customHeight="1">
      <c r="A113" s="29" t="s">
        <v>248</v>
      </c>
      <c r="B113" s="65">
        <v>18870.71778927</v>
      </c>
      <c r="C113" s="63">
        <v>17459.08252428</v>
      </c>
      <c r="D113" s="63">
        <v>1411.6352649</v>
      </c>
      <c r="E113" s="45">
        <f t="shared" si="0"/>
        <v>8.085392018377064</v>
      </c>
      <c r="F113" s="48"/>
      <c r="G113" s="48" t="s">
        <v>232</v>
      </c>
      <c r="H113" s="30">
        <f t="shared" si="1"/>
        <v>18870.71778927</v>
      </c>
    </row>
    <row r="114" spans="1:9" ht="21.75" customHeight="1">
      <c r="A114" s="29" t="s">
        <v>247</v>
      </c>
      <c r="B114" s="65">
        <v>226630.89136143</v>
      </c>
      <c r="C114" s="63">
        <v>183904.82592403</v>
      </c>
      <c r="D114" s="63">
        <v>42726.0654374</v>
      </c>
      <c r="E114" s="45">
        <f t="shared" si="0"/>
        <v>23.232704863900572</v>
      </c>
      <c r="F114" s="48"/>
      <c r="G114" s="48"/>
      <c r="H114" s="30">
        <f t="shared" si="1"/>
      </c>
      <c r="I114" s="30" t="str">
        <f>MID(TRIM(A114),1,LEN(TRIM(A114))-1)</f>
        <v>Net interest</v>
      </c>
    </row>
    <row r="115" spans="1:8" ht="21.75" customHeight="1">
      <c r="A115" s="29" t="s">
        <v>246</v>
      </c>
      <c r="B115" s="66">
        <v>-68249.00119911</v>
      </c>
      <c r="C115" s="67">
        <v>-65222.99243688</v>
      </c>
      <c r="D115" s="67">
        <v>-3026.0087622</v>
      </c>
      <c r="E115" s="53">
        <f t="shared" si="0"/>
        <v>4.6394816446492255</v>
      </c>
      <c r="F115" s="48"/>
      <c r="G115" s="48" t="s">
        <v>232</v>
      </c>
      <c r="H115" s="30">
        <f t="shared" si="1"/>
        <v>-68249.00119911</v>
      </c>
    </row>
    <row r="116" spans="1:8" ht="21.75" customHeight="1" thickBot="1">
      <c r="A116" s="29" t="s">
        <v>245</v>
      </c>
      <c r="B116" s="64">
        <v>2654877.52763387</v>
      </c>
      <c r="C116" s="64">
        <v>2471647.2565147</v>
      </c>
      <c r="D116" s="64">
        <v>183230.2711191</v>
      </c>
      <c r="E116" s="46">
        <f t="shared" si="0"/>
        <v>7.413285639208697</v>
      </c>
      <c r="F116" s="48"/>
      <c r="G116" s="48" t="s">
        <v>231</v>
      </c>
      <c r="H116" s="30">
        <f>SUM(H97:H115)</f>
        <v>298213.64410794</v>
      </c>
    </row>
    <row r="117" spans="1:8" ht="21.75" customHeight="1" thickBot="1" thickTop="1">
      <c r="A117" s="50"/>
      <c r="B117" s="54"/>
      <c r="C117" s="54"/>
      <c r="D117" s="54"/>
      <c r="E117" s="55"/>
      <c r="F117" s="48"/>
      <c r="G117" s="48"/>
      <c r="H117" s="48"/>
    </row>
    <row r="118" spans="1:8" ht="21.75" customHeight="1">
      <c r="A118" s="56" t="s">
        <v>230</v>
      </c>
      <c r="B118" s="57"/>
      <c r="C118" s="57"/>
      <c r="D118" s="57"/>
      <c r="E118" s="56"/>
      <c r="F118" s="48"/>
      <c r="G118" s="48"/>
      <c r="H118" s="48"/>
    </row>
    <row r="119" spans="1:7" ht="21.75" customHeight="1">
      <c r="A119" s="29" t="s">
        <v>133</v>
      </c>
      <c r="F119" s="48"/>
      <c r="G119" s="48"/>
    </row>
  </sheetData>
  <sheetProtection/>
  <mergeCells count="31">
    <mergeCell ref="A88:E88"/>
    <mergeCell ref="A89:E89"/>
    <mergeCell ref="A90:E90"/>
    <mergeCell ref="A84:E84"/>
    <mergeCell ref="A85:E85"/>
    <mergeCell ref="A86:E86"/>
    <mergeCell ref="A87:E87"/>
    <mergeCell ref="A78:E78"/>
    <mergeCell ref="A79:E79"/>
    <mergeCell ref="A80:E80"/>
    <mergeCell ref="A81:E81"/>
    <mergeCell ref="A82:E82"/>
    <mergeCell ref="A83:E83"/>
    <mergeCell ref="A35:E35"/>
    <mergeCell ref="A36:E36"/>
    <mergeCell ref="A68:E68"/>
    <mergeCell ref="A70:E70"/>
    <mergeCell ref="A76:E76"/>
    <mergeCell ref="A77:E77"/>
    <mergeCell ref="A29:E29"/>
    <mergeCell ref="A30:E30"/>
    <mergeCell ref="A31:E31"/>
    <mergeCell ref="A32:E32"/>
    <mergeCell ref="A33:E33"/>
    <mergeCell ref="A34:E34"/>
    <mergeCell ref="A3:E3"/>
    <mergeCell ref="A20:E20"/>
    <mergeCell ref="A24:E24"/>
    <mergeCell ref="A26:E26"/>
    <mergeCell ref="A27:E27"/>
    <mergeCell ref="A28:E28"/>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IV16384"/>
    </sheetView>
  </sheetViews>
  <sheetFormatPr defaultColWidth="9.140625" defaultRowHeight="12.75"/>
  <cols>
    <col min="1" max="1" width="9.140625" style="10" customWidth="1"/>
    <col min="2" max="2" width="9.140625" style="11" customWidth="1"/>
    <col min="3" max="3" width="9.140625" style="12" customWidth="1"/>
    <col min="4" max="16384" width="9.140625" style="13" customWidth="1"/>
  </cols>
  <sheetData/>
  <sheetProtection/>
  <printOptions/>
  <pageMargins left="0.5" right="0.5" top="0.75" bottom="0.7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E2"/>
  <sheetViews>
    <sheetView zoomScalePageLayoutView="0" workbookViewId="0" topLeftCell="A1">
      <selection activeCell="A3" sqref="A3"/>
    </sheetView>
  </sheetViews>
  <sheetFormatPr defaultColWidth="9.140625" defaultRowHeight="12.75"/>
  <cols>
    <col min="1" max="1" width="41.8515625" style="10" customWidth="1"/>
    <col min="2" max="2" width="8.57421875" style="11" customWidth="1"/>
    <col min="3" max="5" width="15.140625" style="12" customWidth="1"/>
    <col min="6" max="16384" width="9.140625" style="13" customWidth="1"/>
  </cols>
  <sheetData>
    <row r="1" spans="1:5" ht="33.75" customHeight="1" thickTop="1">
      <c r="A1" s="19" t="s">
        <v>237</v>
      </c>
      <c r="B1" s="19" t="s">
        <v>238</v>
      </c>
      <c r="C1" s="14" t="s">
        <v>239</v>
      </c>
      <c r="D1" s="14" t="s">
        <v>240</v>
      </c>
      <c r="E1" s="14" t="s">
        <v>241</v>
      </c>
    </row>
    <row r="2" spans="1:5" ht="9">
      <c r="A2" s="17"/>
      <c r="B2" s="22"/>
      <c r="C2" s="22"/>
      <c r="D2" s="22"/>
      <c r="E2" s="6"/>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F33"/>
  <sheetViews>
    <sheetView zoomScalePageLayoutView="0" workbookViewId="0" topLeftCell="A1">
      <selection activeCell="A1" sqref="A1:F33"/>
    </sheetView>
  </sheetViews>
  <sheetFormatPr defaultColWidth="9.140625" defaultRowHeight="12.75"/>
  <cols>
    <col min="1" max="1" width="41.57421875" style="76" customWidth="1"/>
    <col min="2" max="6" width="18.421875" style="72" customWidth="1"/>
    <col min="7" max="16384" width="9.140625" style="69" customWidth="1"/>
  </cols>
  <sheetData>
    <row r="1" spans="1:6" ht="26.25" customHeight="1" thickTop="1">
      <c r="A1" s="68" t="s">
        <v>302</v>
      </c>
      <c r="B1" s="68" t="s">
        <v>303</v>
      </c>
      <c r="C1" s="68" t="s">
        <v>304</v>
      </c>
      <c r="D1" s="68" t="s">
        <v>305</v>
      </c>
      <c r="E1" s="68" t="s">
        <v>306</v>
      </c>
      <c r="F1" s="68" t="s">
        <v>307</v>
      </c>
    </row>
    <row r="2" spans="1:6" ht="12.75">
      <c r="A2" s="17"/>
      <c r="B2" s="22"/>
      <c r="C2" s="22"/>
      <c r="D2" s="22"/>
      <c r="E2" s="6"/>
      <c r="F2" s="6"/>
    </row>
    <row r="3" spans="1:6" ht="12.75">
      <c r="A3" s="70" t="s">
        <v>308</v>
      </c>
      <c r="B3" s="71" t="s">
        <v>309</v>
      </c>
      <c r="C3" s="71" t="s">
        <v>310</v>
      </c>
      <c r="D3" s="72" t="s">
        <v>311</v>
      </c>
      <c r="E3" s="71" t="s">
        <v>427</v>
      </c>
      <c r="F3" s="71" t="s">
        <v>428</v>
      </c>
    </row>
    <row r="4" spans="1:6" ht="12.75">
      <c r="A4" s="70" t="s">
        <v>312</v>
      </c>
      <c r="B4" s="71" t="s">
        <v>313</v>
      </c>
      <c r="C4" s="71" t="s">
        <v>314</v>
      </c>
      <c r="D4" s="72" t="s">
        <v>315</v>
      </c>
      <c r="E4" s="71" t="s">
        <v>429</v>
      </c>
      <c r="F4" s="71" t="s">
        <v>430</v>
      </c>
    </row>
    <row r="5" spans="1:6" ht="12.75">
      <c r="A5" s="70" t="s">
        <v>316</v>
      </c>
      <c r="B5" s="71" t="s">
        <v>317</v>
      </c>
      <c r="C5" s="71" t="s">
        <v>318</v>
      </c>
      <c r="D5" s="72" t="s">
        <v>319</v>
      </c>
      <c r="E5" s="71" t="s">
        <v>431</v>
      </c>
      <c r="F5" s="71" t="s">
        <v>432</v>
      </c>
    </row>
    <row r="6" spans="1:6" ht="12.75">
      <c r="A6" s="70" t="s">
        <v>320</v>
      </c>
      <c r="B6" s="71" t="s">
        <v>321</v>
      </c>
      <c r="C6" s="71" t="s">
        <v>322</v>
      </c>
      <c r="D6" s="72" t="s">
        <v>323</v>
      </c>
      <c r="E6" s="71" t="s">
        <v>433</v>
      </c>
      <c r="F6" s="71" t="s">
        <v>434</v>
      </c>
    </row>
    <row r="7" spans="1:6" ht="12.75">
      <c r="A7" s="70" t="s">
        <v>324</v>
      </c>
      <c r="B7" s="71" t="s">
        <v>325</v>
      </c>
      <c r="C7" s="71" t="s">
        <v>326</v>
      </c>
      <c r="D7" s="72" t="s">
        <v>327</v>
      </c>
      <c r="E7" s="71" t="s">
        <v>435</v>
      </c>
      <c r="F7" s="71" t="s">
        <v>436</v>
      </c>
    </row>
    <row r="8" spans="1:6" ht="12.75">
      <c r="A8" s="70" t="s">
        <v>328</v>
      </c>
      <c r="B8" s="71" t="s">
        <v>329</v>
      </c>
      <c r="C8" s="71" t="s">
        <v>330</v>
      </c>
      <c r="D8" s="72" t="s">
        <v>331</v>
      </c>
      <c r="E8" s="71" t="s">
        <v>437</v>
      </c>
      <c r="F8" s="71" t="s">
        <v>438</v>
      </c>
    </row>
    <row r="9" spans="1:6" ht="12.75">
      <c r="A9" s="70" t="s">
        <v>332</v>
      </c>
      <c r="B9" s="71" t="s">
        <v>333</v>
      </c>
      <c r="C9" s="71" t="s">
        <v>334</v>
      </c>
      <c r="D9" s="72" t="s">
        <v>335</v>
      </c>
      <c r="E9" s="71" t="s">
        <v>439</v>
      </c>
      <c r="F9" s="71" t="s">
        <v>440</v>
      </c>
    </row>
    <row r="10" spans="1:6" ht="12.75">
      <c r="A10" s="70" t="s">
        <v>336</v>
      </c>
      <c r="B10" s="71" t="s">
        <v>337</v>
      </c>
      <c r="C10" s="71" t="s">
        <v>338</v>
      </c>
      <c r="D10" s="72" t="s">
        <v>339</v>
      </c>
      <c r="E10" s="71" t="s">
        <v>441</v>
      </c>
      <c r="F10" s="71" t="s">
        <v>442</v>
      </c>
    </row>
    <row r="11" spans="1:6" ht="12.75">
      <c r="A11" s="70" t="s">
        <v>340</v>
      </c>
      <c r="B11" s="71" t="s">
        <v>341</v>
      </c>
      <c r="C11" s="71" t="s">
        <v>342</v>
      </c>
      <c r="D11" s="72" t="s">
        <v>343</v>
      </c>
      <c r="E11" s="71" t="s">
        <v>443</v>
      </c>
      <c r="F11" s="71" t="s">
        <v>444</v>
      </c>
    </row>
    <row r="12" spans="1:6" ht="12.75">
      <c r="A12" s="70" t="s">
        <v>196</v>
      </c>
      <c r="B12" s="71" t="s">
        <v>344</v>
      </c>
      <c r="C12" s="71" t="s">
        <v>345</v>
      </c>
      <c r="D12" s="72" t="s">
        <v>346</v>
      </c>
      <c r="E12" s="71" t="s">
        <v>445</v>
      </c>
      <c r="F12" s="71" t="s">
        <v>446</v>
      </c>
    </row>
    <row r="13" spans="1:6" ht="12.75">
      <c r="A13" s="70" t="s">
        <v>347</v>
      </c>
      <c r="B13" s="71" t="s">
        <v>348</v>
      </c>
      <c r="C13" s="71" t="s">
        <v>349</v>
      </c>
      <c r="D13" s="72" t="s">
        <v>350</v>
      </c>
      <c r="E13" s="71" t="s">
        <v>447</v>
      </c>
      <c r="F13" s="71" t="s">
        <v>448</v>
      </c>
    </row>
    <row r="14" spans="1:6" ht="12.75">
      <c r="A14" s="70" t="s">
        <v>351</v>
      </c>
      <c r="B14" s="71" t="s">
        <v>352</v>
      </c>
      <c r="C14" s="71" t="s">
        <v>353</v>
      </c>
      <c r="D14" s="72" t="s">
        <v>354</v>
      </c>
      <c r="E14" s="71" t="s">
        <v>449</v>
      </c>
      <c r="F14" s="71" t="s">
        <v>450</v>
      </c>
    </row>
    <row r="15" spans="1:6" ht="12.75">
      <c r="A15" s="70" t="s">
        <v>355</v>
      </c>
      <c r="B15" s="71" t="s">
        <v>356</v>
      </c>
      <c r="C15" s="71" t="s">
        <v>357</v>
      </c>
      <c r="D15" s="72" t="s">
        <v>358</v>
      </c>
      <c r="E15" s="71" t="s">
        <v>451</v>
      </c>
      <c r="F15" s="71" t="s">
        <v>452</v>
      </c>
    </row>
    <row r="16" spans="1:6" ht="12.75">
      <c r="A16" s="70" t="s">
        <v>362</v>
      </c>
      <c r="B16" s="71" t="s">
        <v>363</v>
      </c>
      <c r="C16" s="71" t="s">
        <v>364</v>
      </c>
      <c r="D16" s="72" t="s">
        <v>365</v>
      </c>
      <c r="E16" s="71" t="s">
        <v>453</v>
      </c>
      <c r="F16" s="71" t="s">
        <v>454</v>
      </c>
    </row>
    <row r="17" spans="1:6" ht="12.75">
      <c r="A17" s="70" t="s">
        <v>366</v>
      </c>
      <c r="B17" s="71" t="s">
        <v>367</v>
      </c>
      <c r="C17" s="71" t="s">
        <v>368</v>
      </c>
      <c r="D17" s="72" t="s">
        <v>369</v>
      </c>
      <c r="E17" s="71" t="s">
        <v>455</v>
      </c>
      <c r="F17" s="71" t="s">
        <v>456</v>
      </c>
    </row>
    <row r="18" spans="1:6" ht="12.75">
      <c r="A18" s="70" t="s">
        <v>370</v>
      </c>
      <c r="B18" s="71" t="s">
        <v>371</v>
      </c>
      <c r="C18" s="71" t="s">
        <v>372</v>
      </c>
      <c r="D18" s="72" t="s">
        <v>373</v>
      </c>
      <c r="E18" s="71" t="s">
        <v>457</v>
      </c>
      <c r="F18" s="71" t="s">
        <v>1</v>
      </c>
    </row>
    <row r="19" spans="1:6" ht="12.75">
      <c r="A19" s="70" t="s">
        <v>374</v>
      </c>
      <c r="B19" s="71" t="s">
        <v>375</v>
      </c>
      <c r="C19" s="71" t="s">
        <v>376</v>
      </c>
      <c r="D19" s="72" t="s">
        <v>377</v>
      </c>
      <c r="E19" s="71" t="s">
        <v>2</v>
      </c>
      <c r="F19" s="71" t="s">
        <v>3</v>
      </c>
    </row>
    <row r="20" spans="1:6" ht="12.75">
      <c r="A20" s="70" t="s">
        <v>378</v>
      </c>
      <c r="B20" s="71" t="s">
        <v>379</v>
      </c>
      <c r="C20" s="71" t="s">
        <v>380</v>
      </c>
      <c r="D20" s="72" t="s">
        <v>381</v>
      </c>
      <c r="E20" s="71" t="s">
        <v>4</v>
      </c>
      <c r="F20" s="71" t="s">
        <v>5</v>
      </c>
    </row>
    <row r="21" spans="1:6" ht="12.75">
      <c r="A21" s="70" t="s">
        <v>382</v>
      </c>
      <c r="B21" s="71" t="s">
        <v>383</v>
      </c>
      <c r="C21" s="71" t="s">
        <v>314</v>
      </c>
      <c r="D21" s="72" t="s">
        <v>384</v>
      </c>
      <c r="E21" s="71" t="s">
        <v>6</v>
      </c>
      <c r="F21" s="71" t="s">
        <v>7</v>
      </c>
    </row>
    <row r="22" spans="1:6" ht="12.75">
      <c r="A22" s="70" t="s">
        <v>385</v>
      </c>
      <c r="B22" s="71" t="s">
        <v>386</v>
      </c>
      <c r="C22" s="71" t="s">
        <v>387</v>
      </c>
      <c r="D22" s="72" t="s">
        <v>388</v>
      </c>
      <c r="E22" s="71" t="s">
        <v>8</v>
      </c>
      <c r="F22" s="71" t="s">
        <v>9</v>
      </c>
    </row>
    <row r="23" spans="1:6" ht="12.75">
      <c r="A23" s="70" t="s">
        <v>389</v>
      </c>
      <c r="B23" s="71" t="s">
        <v>390</v>
      </c>
      <c r="C23" s="71" t="s">
        <v>391</v>
      </c>
      <c r="D23" s="72" t="s">
        <v>392</v>
      </c>
      <c r="E23" s="71" t="s">
        <v>10</v>
      </c>
      <c r="F23" s="71" t="s">
        <v>11</v>
      </c>
    </row>
    <row r="24" spans="1:6" ht="12.75">
      <c r="A24" s="70" t="s">
        <v>393</v>
      </c>
      <c r="B24" s="71" t="s">
        <v>394</v>
      </c>
      <c r="C24" s="71" t="s">
        <v>395</v>
      </c>
      <c r="D24" s="72" t="s">
        <v>396</v>
      </c>
      <c r="E24" s="71" t="s">
        <v>12</v>
      </c>
      <c r="F24" s="71" t="s">
        <v>179</v>
      </c>
    </row>
    <row r="25" spans="1:6" ht="12.75">
      <c r="A25" s="70" t="s">
        <v>397</v>
      </c>
      <c r="B25" s="71" t="s">
        <v>398</v>
      </c>
      <c r="C25" s="71" t="s">
        <v>399</v>
      </c>
      <c r="D25" s="72" t="s">
        <v>400</v>
      </c>
      <c r="E25" s="71" t="s">
        <v>180</v>
      </c>
      <c r="F25" s="71" t="s">
        <v>181</v>
      </c>
    </row>
    <row r="26" spans="1:6" ht="12.75">
      <c r="A26" s="70" t="s">
        <v>401</v>
      </c>
      <c r="B26" s="71" t="s">
        <v>402</v>
      </c>
      <c r="C26" s="71" t="s">
        <v>403</v>
      </c>
      <c r="D26" s="72" t="s">
        <v>404</v>
      </c>
      <c r="E26" s="71" t="s">
        <v>182</v>
      </c>
      <c r="F26" s="71" t="s">
        <v>183</v>
      </c>
    </row>
    <row r="27" spans="1:6" ht="12.75">
      <c r="A27" s="70" t="s">
        <v>405</v>
      </c>
      <c r="B27" s="71" t="s">
        <v>406</v>
      </c>
      <c r="C27" s="71" t="s">
        <v>407</v>
      </c>
      <c r="D27" s="72" t="s">
        <v>408</v>
      </c>
      <c r="E27" s="71" t="s">
        <v>184</v>
      </c>
      <c r="F27" s="71" t="s">
        <v>185</v>
      </c>
    </row>
    <row r="28" spans="1:6" ht="12.75">
      <c r="A28" s="70" t="s">
        <v>409</v>
      </c>
      <c r="B28" s="71" t="s">
        <v>314</v>
      </c>
      <c r="C28" s="71" t="s">
        <v>410</v>
      </c>
      <c r="D28" s="72" t="s">
        <v>411</v>
      </c>
      <c r="E28" s="71" t="s">
        <v>186</v>
      </c>
      <c r="F28" s="71" t="s">
        <v>187</v>
      </c>
    </row>
    <row r="29" spans="1:6" ht="12.75">
      <c r="A29" s="70" t="s">
        <v>412</v>
      </c>
      <c r="B29" s="71" t="s">
        <v>413</v>
      </c>
      <c r="C29" s="71" t="s">
        <v>314</v>
      </c>
      <c r="D29" s="72" t="s">
        <v>414</v>
      </c>
      <c r="E29" s="71" t="s">
        <v>188</v>
      </c>
      <c r="F29" s="71" t="s">
        <v>189</v>
      </c>
    </row>
    <row r="30" spans="1:6" ht="12.75">
      <c r="A30" s="70" t="s">
        <v>415</v>
      </c>
      <c r="B30" s="71" t="s">
        <v>416</v>
      </c>
      <c r="C30" s="71" t="s">
        <v>417</v>
      </c>
      <c r="D30" s="72" t="s">
        <v>418</v>
      </c>
      <c r="E30" s="71" t="s">
        <v>190</v>
      </c>
      <c r="F30" s="71" t="s">
        <v>191</v>
      </c>
    </row>
    <row r="31" spans="1:6" ht="12.75">
      <c r="A31" s="70" t="s">
        <v>419</v>
      </c>
      <c r="B31" s="71" t="s">
        <v>420</v>
      </c>
      <c r="C31" s="71" t="s">
        <v>421</v>
      </c>
      <c r="D31" s="72" t="s">
        <v>422</v>
      </c>
      <c r="E31" s="71" t="s">
        <v>192</v>
      </c>
      <c r="F31" s="71" t="s">
        <v>193</v>
      </c>
    </row>
    <row r="32" spans="1:6" ht="13.5" thickBot="1">
      <c r="A32" s="70" t="s">
        <v>423</v>
      </c>
      <c r="B32" s="73" t="s">
        <v>424</v>
      </c>
      <c r="C32" s="73" t="s">
        <v>425</v>
      </c>
      <c r="D32" s="73" t="s">
        <v>426</v>
      </c>
      <c r="E32" s="73" t="s">
        <v>194</v>
      </c>
      <c r="F32" s="73" t="s">
        <v>195</v>
      </c>
    </row>
    <row r="33" spans="1:6" ht="13.5" thickTop="1">
      <c r="A33" s="74"/>
      <c r="B33" s="75"/>
      <c r="C33" s="75"/>
      <c r="D33" s="75"/>
      <c r="E33" s="75"/>
      <c r="F33" s="75"/>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C8"/>
  <sheetViews>
    <sheetView zoomScalePageLayoutView="0" workbookViewId="0" topLeftCell="A1">
      <selection activeCell="A1" sqref="A1:B9"/>
    </sheetView>
  </sheetViews>
  <sheetFormatPr defaultColWidth="9.140625" defaultRowHeight="12.75"/>
  <cols>
    <col min="1" max="1" width="9.140625" style="83" customWidth="1"/>
    <col min="2" max="2" width="9.140625" style="78" customWidth="1"/>
    <col min="3" max="3" width="9.140625" style="79" customWidth="1"/>
    <col min="4" max="16384" width="9.140625" style="80" customWidth="1"/>
  </cols>
  <sheetData>
    <row r="1" spans="1:2" ht="13.5" customHeight="1" thickTop="1">
      <c r="A1" s="129" t="s">
        <v>220</v>
      </c>
      <c r="B1" s="130"/>
    </row>
    <row r="2" ht="11.25">
      <c r="B2" s="78" t="s">
        <v>227</v>
      </c>
    </row>
    <row r="3" spans="1:3" ht="11.25">
      <c r="A3" s="88">
        <v>1</v>
      </c>
      <c r="B3" s="89" t="s">
        <v>361</v>
      </c>
      <c r="C3" s="80"/>
    </row>
    <row r="4" spans="1:3" ht="11.25">
      <c r="A4" s="88">
        <v>2</v>
      </c>
      <c r="B4" s="84" t="s">
        <v>279</v>
      </c>
      <c r="C4" s="80"/>
    </row>
    <row r="5" spans="1:3" ht="11.25">
      <c r="A5" s="88">
        <v>3</v>
      </c>
      <c r="B5" s="89" t="s">
        <v>458</v>
      </c>
      <c r="C5" s="80"/>
    </row>
    <row r="6" spans="1:3" ht="11.25">
      <c r="A6" s="88">
        <v>4</v>
      </c>
      <c r="B6" s="84" t="s">
        <v>272</v>
      </c>
      <c r="C6" s="80"/>
    </row>
    <row r="7" spans="1:3" ht="11.25">
      <c r="A7" s="90">
        <v>5</v>
      </c>
      <c r="B7" s="85" t="s">
        <v>14</v>
      </c>
      <c r="C7" s="80"/>
    </row>
    <row r="8" spans="1:3" ht="11.25">
      <c r="A8" s="90">
        <v>6</v>
      </c>
      <c r="B8" s="85" t="s">
        <v>0</v>
      </c>
      <c r="C8" s="80"/>
    </row>
  </sheetData>
  <sheetProtection/>
  <mergeCells count="1">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Damari S. Disen</cp:lastModifiedBy>
  <cp:lastPrinted>2014-12-10T16:04:47Z</cp:lastPrinted>
  <dcterms:created xsi:type="dcterms:W3CDTF">2006-01-27T18:19:40Z</dcterms:created>
  <dcterms:modified xsi:type="dcterms:W3CDTF">2014-12-10T16:07:26Z</dcterms:modified>
  <cp:category/>
  <cp:version/>
  <cp:contentType/>
  <cp:contentStatus/>
</cp:coreProperties>
</file>